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5600" windowHeight="8445" activeTab="0"/>
  </bookViews>
  <sheets>
    <sheet name="4a" sheetId="1" r:id="rId1"/>
    <sheet name="07" sheetId="2" r:id="rId2"/>
    <sheet name="9a" sheetId="3" r:id="rId3"/>
    <sheet name="09b" sheetId="4" r:id="rId4"/>
    <sheet name="9d" sheetId="5" r:id="rId5"/>
  </sheets>
  <definedNames>
    <definedName name="chuong_pl_14" localSheetId="1">'07'!#REF!</definedName>
    <definedName name="chuong_pl_14_name" localSheetId="1">'07'!$A$5</definedName>
    <definedName name="_xlnm.Print_Area" localSheetId="1">'07'!$A$1:$H$69</definedName>
    <definedName name="_xlnm.Print_Area" localSheetId="3">'09b'!$A$1:$W$371</definedName>
    <definedName name="_xlnm.Print_Titles" localSheetId="1">'07'!$7:$8</definedName>
    <definedName name="_xlnm.Print_Titles" localSheetId="3">'09b'!$9:$13</definedName>
    <definedName name="_xlnm.Print_Titles" localSheetId="0">'4a'!$7:$11</definedName>
    <definedName name="_xlnm.Print_Titles" localSheetId="2">'9a'!$9:$10</definedName>
    <definedName name="_xlnm.Print_Titles" localSheetId="4">'9d'!$9:$12</definedName>
  </definedNames>
  <calcPr fullCalcOnLoad="1"/>
</workbook>
</file>

<file path=xl/sharedStrings.xml><?xml version="1.0" encoding="utf-8"?>
<sst xmlns="http://schemas.openxmlformats.org/spreadsheetml/2006/main" count="2778" uniqueCount="1024">
  <si>
    <t>Tên tài sản</t>
  </si>
  <si>
    <t>Đơn vị tính</t>
  </si>
  <si>
    <t>Nhãn hiệu</t>
  </si>
  <si>
    <t>Nước sản xuất</t>
  </si>
  <si>
    <t>Năm sản xuất</t>
  </si>
  <si>
    <t>Bộ</t>
  </si>
  <si>
    <t>Việt Nam</t>
  </si>
  <si>
    <t xml:space="preserve">  Nhà</t>
  </si>
  <si>
    <t>Máy tính để bàn</t>
  </si>
  <si>
    <t>Máy vi tính xách tay</t>
  </si>
  <si>
    <t>Máy in</t>
  </si>
  <si>
    <t>Máy tính xách tay</t>
  </si>
  <si>
    <t>Mẫu số 09b-CK/TSC</t>
  </si>
  <si>
    <t>CÔNG KHAI TÌNH HÌNH QUẢN LÝ, SỬ DỤNG TRỤ SỞ LÀM VIỆC, CƠ SỞ HOẠT ĐỘNG SỰ NGHIỆP</t>
  </si>
  <si>
    <t>STT</t>
  </si>
  <si>
    <t>Danh mục trụ sở làm việc, cơ sở hoạt động sự nghiệp</t>
  </si>
  <si>
    <t>Công khai về đất</t>
  </si>
  <si>
    <t>Công khai về nhà</t>
  </si>
  <si>
    <t>Năm sử dụng</t>
  </si>
  <si>
    <t>Trụ sở làm việc</t>
  </si>
  <si>
    <t>Hoạt động sự nghiệp</t>
  </si>
  <si>
    <t>Sử dụng khác</t>
  </si>
  <si>
    <t>Nguyên giá</t>
  </si>
  <si>
    <t>Giá trị còn lại</t>
  </si>
  <si>
    <t>Không kinh doanh</t>
  </si>
  <si>
    <t>Kinh doanh</t>
  </si>
  <si>
    <t>Cho thuê</t>
  </si>
  <si>
    <t>Liên doanh, liên kết</t>
  </si>
  <si>
    <t>Sử dụng hỗn hợp</t>
  </si>
  <si>
    <t>Số lượng</t>
  </si>
  <si>
    <t>Tổng cộng</t>
  </si>
  <si>
    <t>Trong đó</t>
  </si>
  <si>
    <t>Nguồn ngân sách</t>
  </si>
  <si>
    <t>Nguồn khác</t>
  </si>
  <si>
    <t xml:space="preserve">  Đất</t>
  </si>
  <si>
    <t>-</t>
  </si>
  <si>
    <t>bộ</t>
  </si>
  <si>
    <t>Đất</t>
  </si>
  <si>
    <t>Mẫu số 04a-ĐK/TSC</t>
  </si>
  <si>
    <t>TÀI SẢN</t>
  </si>
  <si>
    <t>CẤP HẠNG</t>
  </si>
  <si>
    <t>NĂM XÂY DỰNG</t>
  </si>
  <si>
    <t>NGÀY, THÁNG, NĂM SỬ DỤNG</t>
  </si>
  <si>
    <t>GIÁ TRỊ THEO SỔ KẾ TOÁN (Nghìn đồng)</t>
  </si>
  <si>
    <t>SỐ TẦNG</t>
  </si>
  <si>
    <t>Cơ sở hoạt động sự nghiệp</t>
  </si>
  <si>
    <t>Nguồn NS</t>
  </si>
  <si>
    <r>
      <t>Mã đơn vị:</t>
    </r>
    <r>
      <rPr>
        <sz val="10"/>
        <rFont val="Times New Roman"/>
        <family val="1"/>
      </rPr>
      <t xml:space="preserve"> …………………………………………………</t>
    </r>
  </si>
  <si>
    <r>
      <t>Loại hình đơn vị:</t>
    </r>
    <r>
      <rPr>
        <sz val="10"/>
        <rFont val="Times New Roman"/>
        <family val="1"/>
      </rPr>
      <t xml:space="preserve"> …………………………………………</t>
    </r>
  </si>
  <si>
    <t>Mẫu số 07-ĐK/TSC</t>
  </si>
  <si>
    <t>BÁO CÁO KÊ KHAI XÓA THÔNG TIN VỀ TÀI SẢN TRONG CƠ SỞ DỮ LIỆU</t>
  </si>
  <si>
    <t>MÃ TÀI SẢN</t>
  </si>
  <si>
    <t>TÊN TÀI SẢN</t>
  </si>
  <si>
    <t>NGÀY THÁNG THAY ĐỔI</t>
  </si>
  <si>
    <t>LÝ DO THAY ĐỔI</t>
  </si>
  <si>
    <t>Nhà làm việc</t>
  </si>
  <si>
    <t>2008</t>
  </si>
  <si>
    <t>Nhà lớp học 2 tầng 12 phòng</t>
  </si>
  <si>
    <t>Nhà lớp học 2 tầng  10 phòng</t>
  </si>
  <si>
    <t>Điểm chính : Dãy nhà lớp học 2 tầng 8 phòng</t>
  </si>
  <si>
    <t xml:space="preserve"> Dãy nhà lớp học 2 tầng 8 phòng</t>
  </si>
  <si>
    <t>Nhà công vụ</t>
  </si>
  <si>
    <t>Nhà lớp học 2 tầng 6p</t>
  </si>
  <si>
    <t>748,8</t>
  </si>
  <si>
    <t>Nhà lớp học 2 tầng 8p</t>
  </si>
  <si>
    <t>831,8</t>
  </si>
  <si>
    <t xml:space="preserve"> Nhà tập thể</t>
  </si>
  <si>
    <t>235,2</t>
  </si>
  <si>
    <t>Trường học</t>
  </si>
  <si>
    <t xml:space="preserve">1- Nhà lớp học (6 phòng) </t>
  </si>
  <si>
    <t xml:space="preserve">2- Nhà lớp học (6 phòng) </t>
  </si>
  <si>
    <t>Dãy phòng học</t>
  </si>
  <si>
    <t>Dãy nhà lớp học 2 tầng 10 phòng</t>
  </si>
  <si>
    <t>Dãy nhà  lớp học 2 tầng 8 phòng</t>
  </si>
  <si>
    <t>Nhà lớp học 2 tầng 10 phòng</t>
  </si>
  <si>
    <t xml:space="preserve">1- Nhà lớp học 2 tầng (12 phòng) </t>
  </si>
  <si>
    <t xml:space="preserve">2- Nhà lớp học 2 tầng (12 phòng) </t>
  </si>
  <si>
    <t>3- Nhà làm việc VP ( 2 tầng)</t>
  </si>
  <si>
    <t>Thôn Lương Thọ 3-Hoài Phú-Hoài Nhơn</t>
  </si>
  <si>
    <t>Dãy nhà lớp học 2 tầng 6 phòng</t>
  </si>
  <si>
    <t>2006</t>
  </si>
  <si>
    <t>2018</t>
  </si>
  <si>
    <t>1997</t>
  </si>
  <si>
    <t>Thôn Mỹ Bình 1-Hoài Phú-Hoài Nhơn</t>
  </si>
  <si>
    <t>Dãy nhà lớp học 2 tầng 12 phòng</t>
  </si>
  <si>
    <t>2002</t>
  </si>
  <si>
    <t>Nhà làm việc văn phòng</t>
  </si>
  <si>
    <t>1998</t>
  </si>
  <si>
    <t>Nhà lớp học 3 phòng học</t>
  </si>
  <si>
    <t>1993</t>
  </si>
  <si>
    <t>1989</t>
  </si>
  <si>
    <t>Thôn  Cự Lễ-Hoài Phú-Hoài Nhơn -Nhà lớp học 3 phòng học</t>
  </si>
  <si>
    <t>Phòng học</t>
  </si>
  <si>
    <t>Phòng bộ môn</t>
  </si>
  <si>
    <t>Nhà hiệu bộ</t>
  </si>
  <si>
    <t>Nhà lớp học 02 tầng 12 phòng</t>
  </si>
  <si>
    <t>Nhà lớp học 02 tầng 08 phòng</t>
  </si>
  <si>
    <t>Nhà thư viện</t>
  </si>
  <si>
    <t>Nhà làm việc cấp 4</t>
  </si>
  <si>
    <t>1- Dãy nhà lớp học 2 tầng 8 phòng</t>
  </si>
  <si>
    <t>2-Dãy nhà lớp học cấp 4 -5 phòng</t>
  </si>
  <si>
    <t>3-Dãy nhà lớp học cấp 4 -2 phòng</t>
  </si>
  <si>
    <t>4-Nhà văn phòng</t>
  </si>
  <si>
    <t>Nhà văn phòng</t>
  </si>
  <si>
    <t xml:space="preserve"> Dãy nhà lớp học 2 tầng 6 phòng</t>
  </si>
  <si>
    <t>Dãy nhà lớp học 2 tầng 8 phòng</t>
  </si>
  <si>
    <t>Dãy nhà lớp học cấp 4, 3 phòng</t>
  </si>
  <si>
    <t>Nhà bộ môn 3 tầng</t>
  </si>
  <si>
    <t>Nhà lớp học 3 tầng 21 phòng</t>
  </si>
  <si>
    <t>288,8</t>
  </si>
  <si>
    <t>5.766,3</t>
  </si>
  <si>
    <t>Phòng học XK</t>
  </si>
  <si>
    <t>Phòng học PX</t>
  </si>
  <si>
    <t>Phòng học AN</t>
  </si>
  <si>
    <t>Phòng học LD</t>
  </si>
  <si>
    <t>Nhà bếp LD</t>
  </si>
  <si>
    <t>Nhà ở TTLD</t>
  </si>
  <si>
    <t>Điểm thôn Diêu Quang</t>
  </si>
  <si>
    <t>Điểm thôn Kim Giao Trung</t>
  </si>
  <si>
    <t>Điểm thôn Kim Giao Nam</t>
  </si>
  <si>
    <t>Nhà lớp học 2 tầng 1999 (Htrung 2)</t>
  </si>
  <si>
    <t>Nhà lớp học 2 tầng 2012 (Htrung 2)</t>
  </si>
  <si>
    <t>Phòng học SK 1988</t>
  </si>
  <si>
    <t>Phòng học TT 1992 (TT 1)</t>
  </si>
  <si>
    <t xml:space="preserve">Phòng học VP 1978 </t>
  </si>
  <si>
    <t>Nhà làm việc (Khối 2)</t>
  </si>
  <si>
    <t>Nhà làm việc (Khối 1)</t>
  </si>
  <si>
    <t>Nhà làm việc (Thiết Đính Bắc)</t>
  </si>
  <si>
    <t>3-Nhà lớp học cấp 3, 12 phòng Phụ Đức</t>
  </si>
  <si>
    <t>4-Phòng thư viện cấp 4, 1 phòng Phụ Đức</t>
  </si>
  <si>
    <t>Nhà làm việc Khối Trung Lương -1-Nhà lớp học cấp 3, 6 phòng Trung Lương</t>
  </si>
  <si>
    <t>Nhà làm việc Khối 5-1-Nhà lớp học cấp 3, 8 phòng Khối 5</t>
  </si>
  <si>
    <t>2-Nhà lớp học cấp 3, 6 phòng Khối 5</t>
  </si>
  <si>
    <t xml:space="preserve"> Thôn Đệ Đức 3 - Dãy nhà lớp
 học 2 tầng 8 phòng</t>
  </si>
  <si>
    <t>Thôn Đệ Đức 2 - Dãy nhà lớp
 học cấp 4 ( 3 phong)</t>
  </si>
  <si>
    <t>Nhà lớp học</t>
  </si>
  <si>
    <t>Điểm Gò Đồng</t>
  </si>
  <si>
    <t>Điểm An Dinh</t>
  </si>
  <si>
    <t>Dãy phòng học 2 (Điểm chính)</t>
  </si>
  <si>
    <t>Dãy phòng học  (Đường 4)</t>
  </si>
  <si>
    <t>Dãy phòng học (Chòm Bắc)</t>
  </si>
  <si>
    <t> 2012</t>
  </si>
  <si>
    <t>Điểm văn phòng -Nhà lớp học 2 tầng 12 phòng</t>
  </si>
  <si>
    <t>Nhà lớp học 2 tầng 6 phòng</t>
  </si>
  <si>
    <t>Phòng học Điểm Thạnh Xuân Bắc</t>
  </si>
  <si>
    <t>Dãy phòng học cấp 4- 3 phòng Phú An</t>
  </si>
  <si>
    <t>Dãy phòng học cấp 4- 7 phòng Ca Công</t>
  </si>
  <si>
    <t>Dãy phòng học cấp 4- 5 phòng Thiện Đức</t>
  </si>
  <si>
    <t>Dãy phòng học cấp 4- 1 phòng Thiện Đức</t>
  </si>
  <si>
    <t>Khối 4 - Nhà Văn phòng</t>
  </si>
  <si>
    <t>Dãy nhà lớp học 6 phòng</t>
  </si>
  <si>
    <t>Dãy nhà lớp học 8 phòng</t>
  </si>
  <si>
    <t>Điểm Trung Hóa - Dãy nhà lớp học 14 phòng</t>
  </si>
  <si>
    <t>1.240.065 </t>
  </si>
  <si>
    <t>Phòng học Tăng Long</t>
  </si>
  <si>
    <t> 1993</t>
  </si>
  <si>
    <t> 93.765</t>
  </si>
  <si>
    <t> 0</t>
  </si>
  <si>
    <t xml:space="preserve">Nhà lớp  hoc ( 2 tầng  -6P) Lợi nam </t>
  </si>
  <si>
    <t xml:space="preserve">Nhà cấp 4 sử dụng 1979 lợi đông 3 phòng điểm Lợi Nam  </t>
  </si>
  <si>
    <t>Tân Thành 1 - Nhà hiệu bộ</t>
  </si>
  <si>
    <t>Phòng học Tân Thành  (6P) 2 Tầng</t>
  </si>
  <si>
    <t>Phòng học Tân Thành (8P) 2 Tầng</t>
  </si>
  <si>
    <t>Phòng học Công Thạnh  (8P) 2 Tầng</t>
  </si>
  <si>
    <t>Phòng học Trường Xuân (3P)</t>
  </si>
  <si>
    <t>Điểm Thiện Chánh - Nhà lớp học 3 tầng 12 phòng học TC</t>
  </si>
  <si>
    <t>Nhà làm việc điểm Thiện Chánh</t>
  </si>
  <si>
    <t>Điểm Tân Thành -Nhà lớp học 2 tầng 8 phòng học TT</t>
  </si>
  <si>
    <t xml:space="preserve">Phòng học </t>
  </si>
  <si>
    <t>Nhà lớp học 3 phòng HP</t>
  </si>
  <si>
    <t>Nhà lớp học 2 phòng HP</t>
  </si>
  <si>
    <t>Nhà lớp học 2 tầng, 6 phòng</t>
  </si>
  <si>
    <t>An Sơn - Nhà lớp học 2
 tầng 6 phòng</t>
  </si>
  <si>
    <t>An Qúy Bắc -Nhà lớp học cấp
 4- 3 phòng</t>
  </si>
  <si>
    <t>Thành Sơn -Nhà lớp học
 cấp 4- 4 phòng</t>
  </si>
  <si>
    <t>Hội An - Nhà lớp học cấp
 4 -3 phòng</t>
  </si>
  <si>
    <t xml:space="preserve">Gia An -Nhà 2 tầng </t>
  </si>
  <si>
    <t xml:space="preserve">GA-Nhà 1 tầng </t>
  </si>
  <si>
    <t>An Hội  - Dãy nhà lớp học 2 tầng 6 phòng</t>
  </si>
  <si>
    <t>Phòng học An Hội (Phòng thư viện)</t>
  </si>
  <si>
    <t xml:space="preserve"> Phòng học La Vuông</t>
  </si>
  <si>
    <t>Điểm Khối 5 - Dãy phòng 2 tầng 
4 phòng</t>
  </si>
  <si>
    <t>Dãy 6 phòng 2 tầng khối 5</t>
  </si>
  <si>
    <t xml:space="preserve">Dãy 3 phòng </t>
  </si>
  <si>
    <t>Nhà ăn điểm khối 5</t>
  </si>
  <si>
    <t>Nhà lớp học 02 tầng 4 phòng</t>
  </si>
  <si>
    <t>Nhà lớp học khối 1</t>
  </si>
  <si>
    <t>Nhà ăn khối 1</t>
  </si>
  <si>
    <t>Nhà lớp học khối 9</t>
  </si>
  <si>
    <t>Nhà ăn khối 9</t>
  </si>
  <si>
    <t>Nhà lớp học Kim Giao thiện (điểm chính)</t>
  </si>
  <si>
    <t>Nhà lớp học Diêu Quang</t>
  </si>
  <si>
    <t>Nhà Lớp học Kim Giao thiện (điểm lẻ)</t>
  </si>
  <si>
    <t>Đất Kim Giao Nam</t>
  </si>
  <si>
    <t>Dãy nhà lớp học cấp 4 -3 phòng (Điểm Phú Nông)</t>
  </si>
  <si>
    <t>Nhà bếp Phú Nông</t>
  </si>
  <si>
    <t>Dãy nhà lớp học cấp 4 - 1 phòng ( Điểm An Hội )</t>
  </si>
  <si>
    <t>Dãy nhà lớp học 2 tầng 8 phòng (Điểm An Hội)</t>
  </si>
  <si>
    <t>Nhà bếp An Hội</t>
  </si>
  <si>
    <t>Nhà văn phòng Hy văn phòng Hy Văn</t>
  </si>
  <si>
    <t>Dãy nhà lớp học cấp 4 - 4 phòng Tường Sơn</t>
  </si>
  <si>
    <t>Dãy nhà lớp học cấp 4 - 1 phòng Túy Thạnh</t>
  </si>
  <si>
    <t>559,7</t>
  </si>
  <si>
    <t>Nhà lớp học Lộ Diêu</t>
  </si>
  <si>
    <t>58 Hai Bà Trưng-TT Bồng Sơn</t>
  </si>
  <si>
    <t>Khối Phụ Đức</t>
  </si>
  <si>
    <t>Khối 1</t>
  </si>
  <si>
    <t>Khối Trung Lương</t>
  </si>
  <si>
    <t>Khối Thiết Đính Bắc</t>
  </si>
  <si>
    <t>Khối Thiết Đính Nam</t>
  </si>
  <si>
    <t>Nhà lớp học điểm Bình Phú</t>
  </si>
  <si>
    <t>1990</t>
  </si>
  <si>
    <t>Nhà lớp học điểm Ngọc An Trung</t>
  </si>
  <si>
    <t>Nhà lớp học điểm Ngọc An Tây</t>
  </si>
  <si>
    <t>1987</t>
  </si>
  <si>
    <t>Nhà lớp học điểm Ngọc Sơn Bắc</t>
  </si>
  <si>
    <t>2007</t>
  </si>
  <si>
    <t>Nhà lớp học điểm Tài Lương III</t>
  </si>
  <si>
    <t>2015</t>
  </si>
  <si>
    <t>Nhà lớp học 2 tầng Mỹ An 2</t>
  </si>
  <si>
    <t>Nhà lớp học điểm An Dinh 1</t>
  </si>
  <si>
    <t>Nhà lớp học điểm An Lộc 2</t>
  </si>
  <si>
    <t>Nhà lớp học điểm Trường An 1</t>
  </si>
  <si>
    <t>Nhà lớp học điểm Lâm Trúc 1</t>
  </si>
  <si>
    <t>Điểm Lương Thọ 1</t>
  </si>
  <si>
    <t>Điểm Mỹ Bình 3</t>
  </si>
  <si>
    <t>Điểm Lương Thọ 2  Dãy nhà lớp học cấp 4 (3 phòng)</t>
  </si>
  <si>
    <t>Điểm Lương Thọ 2 Dãy nhà lớp học 2 tầng 6 phòng học</t>
  </si>
  <si>
    <t>Nhà lớp học 2 tầng 8 phòng _ Gia An</t>
  </si>
  <si>
    <t> 661.735</t>
  </si>
  <si>
    <t> 2013</t>
  </si>
  <si>
    <t>Nhà bếp điểm Gia An</t>
  </si>
  <si>
    <t> 2015</t>
  </si>
  <si>
    <t>Nhà  văn  phòng điểm Gia An</t>
  </si>
  <si>
    <t> 2014</t>
  </si>
  <si>
    <t>Phòng học Liễu An</t>
  </si>
  <si>
    <t>Phòng học Bình Đê</t>
  </si>
  <si>
    <t>Phòng học Chương Hoà</t>
  </si>
  <si>
    <t xml:space="preserve">Nhà lớp học An sơn 4 phòng </t>
  </si>
  <si>
    <t>Phòng âm nhạc</t>
  </si>
  <si>
    <t>Nhà bếp</t>
  </si>
  <si>
    <t>Nhà lớp học Hội An Tây ( 2 P)</t>
  </si>
  <si>
    <t>Nhà kho HAT 2 P</t>
  </si>
  <si>
    <t>Nhà lớp học Thành Sơn Tây ( 2P)</t>
  </si>
  <si>
    <t>Nhà lớp học An Quý Bắc (1P)</t>
  </si>
  <si>
    <t>Nhà làm việc - điểm Vĩnh Phụng</t>
  </si>
  <si>
    <t>Nhà làm việc - Văn phòng</t>
  </si>
  <si>
    <t>Nhà làm việc - Dãy B</t>
  </si>
  <si>
    <t>Nhà làm việc - Nhà bảo vệ</t>
  </si>
  <si>
    <t>Đinh Bình - Hoài Đức</t>
  </si>
  <si>
    <t>Điểm chính</t>
  </si>
  <si>
    <t>Diễn Khánh - Hoài Đức</t>
  </si>
  <si>
    <t>Lại Khánh Nam- Hoài Đức</t>
  </si>
  <si>
    <t>Lại Khánh Tây- Hoài Đức</t>
  </si>
  <si>
    <t>Nhà lớp học 2 tầng 8 phòng(Xóm 3 - Đệ Đức 3)</t>
  </si>
  <si>
    <t>Nhà lớp học ( Xóm 6 - Đệ Đức 3)</t>
  </si>
  <si>
    <t>Nhà lớp học ( Xóm 1 - Đệ Đức 1)</t>
  </si>
  <si>
    <t>Nhà lớp học-Xóm 5- An Dưỡng 1</t>
  </si>
  <si>
    <t>Nhà lớp học - Xóm 3 - An Dưỡng 1</t>
  </si>
  <si>
    <t>Nhà lớp học- Xóm 7  - Giao Hội 2</t>
  </si>
  <si>
    <t>Nhà lớp học- Xóm 1 - An Dưỡng 2</t>
  </si>
  <si>
    <t>Phòng học  bán kiên cố (thiện chánh)-MG</t>
  </si>
  <si>
    <t>167.872 </t>
  </si>
  <si>
    <t> 595.749</t>
  </si>
  <si>
    <t>Nhà bếp Thiện Chánh-MG</t>
  </si>
  <si>
    <t>Nhà lớp học 2 tầng 08PH_TC_2019</t>
  </si>
  <si>
    <t>Phòng học bán kiên cố( Thiện chánh 2)-MG</t>
  </si>
  <si>
    <t>Nhà lớp học thôn Công Thạnh ĐL-MN</t>
  </si>
  <si>
    <t>Nhà lớp học Tân Thành 1 ĐC (5P)-MN</t>
  </si>
  <si>
    <t>Nhà lớp học 04 PH Tân Thành 1ĐC</t>
  </si>
  <si>
    <t>Văn phòng làm việc TT1ĐC(5P)-MN</t>
  </si>
  <si>
    <t>Nhà bếp Tân Thành 1 ĐC (1P)-MN</t>
  </si>
  <si>
    <t>Nhà lớp học điểm TT1-ĐL</t>
  </si>
  <si>
    <t>Lớp MG thôn Trường Xuân Tây-MN</t>
  </si>
  <si>
    <t>Nhà lớp học điểm Nhuận An</t>
  </si>
  <si>
    <t>Nhà lớp học điểm Thiện Đức Đông</t>
  </si>
  <si>
    <t>Nhà lớp học điểm Thạnh Xuân Đông</t>
  </si>
  <si>
    <t>Đất phục vụ hoạt động sự nghiệp</t>
  </si>
  <si>
    <t>Đất phục vụ hoạt động sự nghiệp nông nghiệp</t>
  </si>
  <si>
    <t>Nhà cấp IV</t>
  </si>
  <si>
    <t>Phòng để thiết bị PCR</t>
  </si>
  <si>
    <t>Đất trụ sở</t>
  </si>
  <si>
    <t>Phòng Lao động - Thương binh xã hội huyện Hoài Nhơn,185 Quang Trung,Thị trấn Bồng Sơn, Huyện Hoài Nhơn, Tỉnh Bình Định</t>
  </si>
  <si>
    <t xml:space="preserve"> Nhà cấp IV</t>
  </si>
  <si>
    <t>Nhà cấp III</t>
  </si>
  <si>
    <t>Nhà kho</t>
  </si>
  <si>
    <t>Nhà số 1</t>
  </si>
  <si>
    <t>Đất phục vụ hoạt động sự nghiệp văn hóa</t>
  </si>
  <si>
    <t>Ban Quản lý rừng phòng hộ Hoài Nhơn,Xã Hoài Tân, Huyện Hoài Nhơn, Tỉnh Bình Định</t>
  </si>
  <si>
    <t>Ban Quản lý rừng phòng hộ huyện Hoài Nhơn,Xã Hoài Tân, Huyện Hoài Nhơn, Tỉnh Bình Định</t>
  </si>
  <si>
    <t>Nhà</t>
  </si>
  <si>
    <t xml:space="preserve"> Chuồn heo đực</t>
  </si>
  <si>
    <t>Nhà pha chế tinh</t>
  </si>
  <si>
    <t>Cửa hàng dịch vụ</t>
  </si>
  <si>
    <t>Trạm Khuyến nông huyện Hoài Nhơn,Thôn Đệ Đức,Xã Hoài Tân, Huyện Hoài Nhơn, Tỉnh Bình Định</t>
  </si>
  <si>
    <t>Nhà ăn tập thể</t>
  </si>
  <si>
    <t>Kho chứa</t>
  </si>
  <si>
    <t>Nhà khách</t>
  </si>
  <si>
    <t>Trụ sở làm việc, nhà 2 tầng, nhà cấp 3</t>
  </si>
  <si>
    <t xml:space="preserve"> Nhà cấp III</t>
  </si>
  <si>
    <t>Đất phục vụ hoạt động sự nghiệp giáo dục và đào tạo</t>
  </si>
  <si>
    <t>Trụ sở làm việc,đường bạch đằng B, Thị trấn Bồng Sơn, Huyện Hoài Nhơn,Thị trấn Bồng Sơn, Huyện Hoài Nhơn, Tỉnh Bình Định</t>
  </si>
  <si>
    <t>Trung tâm Dịch vụ Nông nghiệp huyện Hoài Nhơn</t>
  </si>
  <si>
    <t>Điều chuyển</t>
  </si>
  <si>
    <t>Trung tâm DVNN huyện Hoài Nhơn (Điều chuyển Quầy giới thiệu và cung ứng giống Hoài Nhơn từ Trung tâm Giống cây trồng BĐ)</t>
  </si>
  <si>
    <t>Trung tâm DVNN huyện Hoài Nhơn (Điều chuyển Trạm Chăn nuôi và Thú y Hoài Nhơn từ Chi Cục chăn nuôi và Thú y)</t>
  </si>
  <si>
    <t>BÁO CÁO KÊ KHAI TRỤ SỞ LÀM VIỆC, CƠ SỞ HOẠT ĐỘNG SỰ NGHIỆP CỦA CƠ QUAN, TỔ CHỨC, ĐƠN VỊ</t>
  </si>
  <si>
    <t>Mẫu số 09d-CK/TSC</t>
  </si>
  <si>
    <t>Danh mục tài sản trong kỳ báo cáo được xử lý</t>
  </si>
  <si>
    <t>Bán</t>
  </si>
  <si>
    <t>Thanh lý</t>
  </si>
  <si>
    <t>Tiêu hủy</t>
  </si>
  <si>
    <t>Xử lý trong trường hợp bị mất, bị hủy hoại</t>
  </si>
  <si>
    <t>Xử lý khác</t>
  </si>
  <si>
    <t>x</t>
  </si>
  <si>
    <t>Máy tính xách tay DELL</t>
  </si>
  <si>
    <t>Số tiền
 Thanh lý
 (đồng)</t>
  </si>
  <si>
    <t>Phòng GD_ĐT H Nhơn</t>
  </si>
  <si>
    <t xml:space="preserve">Bán phế liệu </t>
  </si>
  <si>
    <t>THCS Hoài Hải</t>
  </si>
  <si>
    <t>THCS Hoài Thanh</t>
  </si>
  <si>
    <t>Máy vi tính FPT học sinh</t>
  </si>
  <si>
    <t>THCS Hoài Thanh Tây</t>
  </si>
  <si>
    <t>THCS Hoài Hương</t>
  </si>
  <si>
    <t>THCS Hoài Châu Bắc</t>
  </si>
  <si>
    <t>THCS Hoài Sơn</t>
  </si>
  <si>
    <t>TH và THCS Hoài Phú</t>
  </si>
  <si>
    <t>TH số 2 Hoài Đức</t>
  </si>
  <si>
    <t>TH Hoài Hải</t>
  </si>
  <si>
    <t>TH số 2 Bồng Sơn</t>
  </si>
  <si>
    <t>Tháo dỡ dọn</t>
  </si>
  <si>
    <t>TH số 2 Hoài Mỹ</t>
  </si>
  <si>
    <t>TH số 1 Hoài Tân</t>
  </si>
  <si>
    <t>TH số 1 Tam Quan</t>
  </si>
  <si>
    <t>TH số 1 Tam Quan Nam</t>
  </si>
  <si>
    <t>TH số 1 Tam Quan Bắc</t>
  </si>
  <si>
    <t>Ti vi Samsung 51 inch</t>
  </si>
  <si>
    <t>TH số 2 Tam Quan Bắc</t>
  </si>
  <si>
    <t>TH số 1 Hoài Thanh Tây</t>
  </si>
  <si>
    <t>TH số 1 Hoài Hương</t>
  </si>
  <si>
    <t>Dãy phòng học cấp 4, 3 phòng</t>
  </si>
  <si>
    <t xml:space="preserve">TH số 2 Hoài Hảo </t>
  </si>
  <si>
    <t>Dãy phòng học cấp 4, 2 phòng</t>
  </si>
  <si>
    <t>Dãy phòng học cấp 4, 5 phòng</t>
  </si>
  <si>
    <t>MN Hoài Tân</t>
  </si>
  <si>
    <t>Máy photocopy Canon 2420L</t>
  </si>
  <si>
    <t>MN Tam Quan</t>
  </si>
  <si>
    <t>MN Tam Quan Nam</t>
  </si>
  <si>
    <t>Hệ thống phát thanh học đường</t>
  </si>
  <si>
    <t>MN Tam Quan Bắc</t>
  </si>
  <si>
    <t>MN Hoài Hương</t>
  </si>
  <si>
    <t>TÊN ĐƠN VỊ</t>
  </si>
  <si>
    <t>Giá trị theo sổ sách kế toán (Nghìn đồng)</t>
  </si>
  <si>
    <t>Hình thức xử lý theo Quyết định
 của cấp có thẩm quyền</t>
  </si>
  <si>
    <t>Kết quả xử lý đến 
thời điểm báo cáo</t>
  </si>
  <si>
    <t>Số tiền thu được 
từ xử lý tài sản</t>
  </si>
  <si>
    <t>Chi phí xử
 lý tài sản</t>
  </si>
  <si>
    <t>Ghi
 chú</t>
  </si>
  <si>
    <t>Đã nộp tài
 khoản tạm giữ</t>
  </si>
  <si>
    <t>Chưa nộp tài
 khoản tạm giữ</t>
  </si>
  <si>
    <t>Chỉ định thầu</t>
  </si>
  <si>
    <t>Văn phòng Hội đồng nhân dân và Ủy ban nhân dân thị xã Hoài Nhơn</t>
  </si>
  <si>
    <t>Nhà làm việc UBND</t>
  </si>
  <si>
    <t>Nhà ăn</t>
  </si>
  <si>
    <t>Nhà để xe ô tô</t>
  </si>
  <si>
    <t>Thanh tra huyện Hoài Nhơn,84 Quang Trung, phường Bồng Sơn, thị xã Hoài Nhơn, Tỉnh Bình Định</t>
  </si>
  <si>
    <t>Thanh tra thị xã Hoài Nhơn</t>
  </si>
  <si>
    <t>2003</t>
  </si>
  <si>
    <t>Uỷ ban Mặt trận Tổ quốc Việt Nam  thị xã Hoài Nhơn</t>
  </si>
  <si>
    <t>Phòng GD và ĐT</t>
  </si>
  <si>
    <t>Cái</t>
  </si>
  <si>
    <t>Liên doanh</t>
  </si>
  <si>
    <t>Mua sắm trực tiếp</t>
  </si>
  <si>
    <t>Trung Quốc</t>
  </si>
  <si>
    <t>Boxlight ANW405STA</t>
  </si>
  <si>
    <t>Inđônêxia</t>
  </si>
  <si>
    <t>Thiết bị âm thanh di động không dây</t>
  </si>
  <si>
    <t>THCS Hoài Xuân</t>
  </si>
  <si>
    <t>THCS Hoài Mỹ</t>
  </si>
  <si>
    <t>THCS Hoài Tân</t>
  </si>
  <si>
    <t>Dãy</t>
  </si>
  <si>
    <t>cái</t>
  </si>
  <si>
    <t>Trung tâm máy tính- Điện máy Thuận Phong</t>
  </si>
  <si>
    <t>Mua sắm tập trung</t>
  </si>
  <si>
    <t>THCS Đào Duy Từ</t>
  </si>
  <si>
    <t>VTB</t>
  </si>
  <si>
    <t>Dell</t>
  </si>
  <si>
    <t>Đấu thầu</t>
  </si>
  <si>
    <t>Công ty TNHH xây dựng Hoàng Phát</t>
  </si>
  <si>
    <t xml:space="preserve">THCS Tam Quan </t>
  </si>
  <si>
    <t>Máy vi tính học sinh</t>
  </si>
  <si>
    <t>THCS Tam Quan Bắc</t>
  </si>
  <si>
    <t>FPT</t>
  </si>
  <si>
    <t>LG</t>
  </si>
  <si>
    <t>Nhà bộ môn 2 tầng 6 phòng</t>
  </si>
  <si>
    <t>m2</t>
  </si>
  <si>
    <t>THCS Hoài Đức</t>
  </si>
  <si>
    <t>THCS Bồng Sơn</t>
  </si>
  <si>
    <t>Thái Lan</t>
  </si>
  <si>
    <t>THCS Hoài Châu</t>
  </si>
  <si>
    <t>Liên danh</t>
  </si>
  <si>
    <t>TCL</t>
  </si>
  <si>
    <t>THCS số 2 Bồng Sơn</t>
  </si>
  <si>
    <t>Hàn Quốc</t>
  </si>
  <si>
    <t>Đài Loan</t>
  </si>
  <si>
    <t>Hệ thống camera trường học</t>
  </si>
  <si>
    <t xml:space="preserve">TH số 1 Hoài Đức </t>
  </si>
  <si>
    <t xml:space="preserve">TH số 2 Hoài Đức </t>
  </si>
  <si>
    <t>Sam sung</t>
  </si>
  <si>
    <t>Samsung</t>
  </si>
  <si>
    <t>TH Hoài Xuân</t>
  </si>
  <si>
    <t>TH số 1 Bồng Sơn</t>
  </si>
  <si>
    <t>Việt nam</t>
  </si>
  <si>
    <t>m</t>
  </si>
  <si>
    <t>TH số 2 Hoài Tân</t>
  </si>
  <si>
    <t>Nhà lớp học 2 tầng 12 phòng và nhà hiệu bộ</t>
  </si>
  <si>
    <t xml:space="preserve">TH số 1 Hoài Thanh </t>
  </si>
  <si>
    <t>TH số 2 Hoài Thanh</t>
  </si>
  <si>
    <t>Điện máy Thuận Phong</t>
  </si>
  <si>
    <t>TH số 3 Hoài Hương</t>
  </si>
  <si>
    <t>TH số 2 Tam Quan</t>
  </si>
  <si>
    <t>Công ty TNHH Thương mại dịch vụ Sao Việt</t>
  </si>
  <si>
    <t>Trung tâm máy tính điện máy Thuận Phong</t>
  </si>
  <si>
    <t>Okayo GPA-820DU1</t>
  </si>
  <si>
    <t>TH số 2 Tam Quan Nam</t>
  </si>
  <si>
    <t>Bảng tương tác T3kCANVAS 102</t>
  </si>
  <si>
    <t>Hệ thống</t>
  </si>
  <si>
    <t>Trung tâm tin học và môi trường Thành Đạt</t>
  </si>
  <si>
    <t>TH số 1 Hoài Hảo</t>
  </si>
  <si>
    <t>TH số 2 Hoài Hảo</t>
  </si>
  <si>
    <t>Casper</t>
  </si>
  <si>
    <t>TH Hoài Châu</t>
  </si>
  <si>
    <t>TH số 1 Hoài Châu Bắc</t>
  </si>
  <si>
    <t>Nhà lớp học 2 tầng 8 phòng</t>
  </si>
  <si>
    <t>MG Hoài Đức</t>
  </si>
  <si>
    <t>Công ty TNHH Hoàng Mạnh Tường</t>
  </si>
  <si>
    <t>Hệ thống camera giám sát</t>
  </si>
  <si>
    <t>Mỹ</t>
  </si>
  <si>
    <t xml:space="preserve"> </t>
  </si>
  <si>
    <t>Trung tâm điện tử tin học Nguyễn Kim</t>
  </si>
  <si>
    <t>MG Hoài Hải</t>
  </si>
  <si>
    <t>MG Hoài Xuân</t>
  </si>
  <si>
    <t>Mua sắm
 tập trung</t>
  </si>
  <si>
    <t>MN Hoài Sơn</t>
  </si>
  <si>
    <t>MG Hoài Thanh Tây</t>
  </si>
  <si>
    <t>MG Hoài Thanh</t>
  </si>
  <si>
    <t>MG Hoài Phú</t>
  </si>
  <si>
    <t>MN Hoài Châu Bắc</t>
  </si>
  <si>
    <t>MN Hoài Châu</t>
  </si>
  <si>
    <t>Mẫu số 09a-CK/TSC</t>
  </si>
  <si>
    <t>Cơ quan quản lý cấp trên: UBND tỉnh Bình Định</t>
  </si>
  <si>
    <t>Cơ quan, tổ chức, đơn vị sử dụng tài sản: UBND thị xã Hoài Nhơn</t>
  </si>
  <si>
    <r>
      <t>Bộ, tỉnh:</t>
    </r>
    <r>
      <rPr>
        <sz val="10"/>
        <rFont val="Times New Roman"/>
        <family val="1"/>
      </rPr>
      <t xml:space="preserve"> Bình Định</t>
    </r>
  </si>
  <si>
    <t xml:space="preserve"> Nhà lớp học cấp 3, dãy 10 phòng</t>
  </si>
  <si>
    <t xml:space="preserve"> Nhà lớp học cấp 3, dãy 12 phòng</t>
  </si>
  <si>
    <t xml:space="preserve"> Dãy nhà hiệu bộ tầng 8 phòng</t>
  </si>
  <si>
    <t>Nhà hiệu
 bộ</t>
  </si>
  <si>
    <t xml:space="preserve"> Thôn  Cự Tài 1-Hoài Phú-Hoài Nhơn - Nhà lớp học 3 phòng học</t>
  </si>
  <si>
    <t>THCS Tam Quan Nam</t>
  </si>
  <si>
    <t>(Định Bình) Nhà lớp học cấp 4, 3 phòng</t>
  </si>
  <si>
    <t>(Bình Chương) dãy nhà lớp học 2 tầng- 8 phòng</t>
  </si>
  <si>
    <t>(Bình Chương) dãy nhà cấp 4, 2 phòng</t>
  </si>
  <si>
    <t>(BC Nam) Dãy nhà lớp học cấp 4-3 phòng</t>
  </si>
  <si>
    <t>(BC Nam) Dãy nhà lớp học cấp 4-1 phòng</t>
  </si>
  <si>
    <t>(BC Nam) Văn phòng (Sửa thành nhà bếp, nhà ăn)</t>
  </si>
  <si>
    <t>TH Hoài Mỹ 1</t>
  </si>
  <si>
    <t>TH Hoài Mỹ 2</t>
  </si>
  <si>
    <t xml:space="preserve">TH số 2 Hoài Thanh </t>
  </si>
  <si>
    <t>Dãy phòng học 1 ('Điểm chính)</t>
  </si>
  <si>
    <t xml:space="preserve"> Điểm Thạnh Xuân</t>
  </si>
  <si>
    <t>Dãy phònghọc 2 tầng 10 phòng Thiện Đức Đông</t>
  </si>
  <si>
    <t xml:space="preserve">Nhà lớp  hoïc ( 2 tầng  -12P) Lợi đđông   </t>
  </si>
  <si>
    <t>TH Hoài Sơn</t>
  </si>
  <si>
    <t xml:space="preserve"> Phòng học Cẩn Hậu</t>
  </si>
  <si>
    <t>Dãy nhà lớp học 2 tầng 6 phòng (Hy Văn)</t>
  </si>
  <si>
    <t>Văn phòng
 làm việc cấp 4</t>
  </si>
  <si>
    <t>Mẫu Giáo Hoài Mỹ</t>
  </si>
  <si>
    <t>2.069,1</t>
  </si>
  <si>
    <t>MN Bồng Sơn</t>
  </si>
  <si>
    <t>MN Hoài Hảo</t>
  </si>
  <si>
    <t>Thôn Tấn Thạnh 1-
 Hoài Hảo- Hoài Nhơn- 
 Bình Định. Dãy nhà cấp 4, 6 phòng</t>
  </si>
  <si>
    <t>Khu phố Phụng Du 1, Hoài Hảo - Nhà lớp học 1 phòng</t>
  </si>
  <si>
    <t xml:space="preserve">Thôn Cự Lễ- Hoài Hảo
  Hoài Nhơn-  Bình Định
</t>
  </si>
  <si>
    <t>1992-2020</t>
  </si>
  <si>
    <t>Dãy nhà lớp học 2 phòng Định Bình</t>
  </si>
  <si>
    <t>Dãy nhà lớp học 3 phòng Hạ Bình</t>
  </si>
  <si>
    <t xml:space="preserve">MN Hoài Tân </t>
  </si>
  <si>
    <t>MG Hoài Hương</t>
  </si>
  <si>
    <t>Trung tâm hoạt động Thanh thiếu nhi thị xã Hoài Nhơn,286 Trần Hưng Đạo,phường Bồng Sơn, Thị xã Hoài Nhơn, Tỉnh Bình Định</t>
  </si>
  <si>
    <t>Thị đoàn</t>
  </si>
  <si>
    <t xml:space="preserve">Thị ủy </t>
  </si>
  <si>
    <t>1- Nhà hiệu bộ 02</t>
  </si>
  <si>
    <t>522.61</t>
  </si>
  <si>
    <t>tầng 08 phòng</t>
  </si>
  <si>
    <t>1- Nhà hiệu bộ 2
tầng 9 phòng</t>
  </si>
  <si>
    <t>1- Nhà bộ môn 2
tầng 6 phòng</t>
  </si>
  <si>
    <t>1- Nhà hiệu bộ 2 tầng 8 phòng</t>
  </si>
  <si>
    <t>1- Nhà bộ môn 2 tầng 8 phòng</t>
  </si>
  <si>
    <t>1- Nhà bộ môn 2 tầng 6 phòng và nhà Hiệu bộ  2 tầng 7 phòng</t>
  </si>
  <si>
    <t>1- Dãy nhà 3 phòng học cấp 4</t>
  </si>
  <si>
    <t>1- Nhà lớp học 2 tầng 8 phòng</t>
  </si>
  <si>
    <t>1- Nhà hiệu bộ 2 Tầng 9 phòng</t>
  </si>
  <si>
    <t>1- Nhà lớp học 1 tầng 3 phòng</t>
  </si>
  <si>
    <t>1- Nhà lớp học 1 tầng 6 phòng</t>
  </si>
  <si>
    <t xml:space="preserve">Trường: TH và THCS Hoài Phú </t>
  </si>
  <si>
    <t>Trường TH số 1 Hoài Đức</t>
  </si>
  <si>
    <t>Trường THCS Hoài Hải</t>
  </si>
  <si>
    <t>Trường: THCS Hoài Tân</t>
  </si>
  <si>
    <t>Trường MG Hoài Mỹ</t>
  </si>
  <si>
    <t>Trường THCS Bồng Sơn</t>
  </si>
  <si>
    <t>Trường TH số 1 Tam Quan Nam</t>
  </si>
  <si>
    <t>Trường TH số 1 Hoài Hảo</t>
  </si>
  <si>
    <t>Trường TH số 2 Tam Quan</t>
  </si>
  <si>
    <t>Trường TH Hoài Châu</t>
  </si>
  <si>
    <t>Trường THCS Hoài Đức</t>
  </si>
  <si>
    <t>Nhà thanh lý theo Quyết định số 2170/QĐ-UBND ngày 08/03/2021 của UBND thị xã Hoài Nhơn</t>
  </si>
  <si>
    <t>Trường THCS Hoài Mỹ</t>
  </si>
  <si>
    <t>Trường THCS Hoài Thanh</t>
  </si>
  <si>
    <t>Trường THCS Hoài Châu Bắc</t>
  </si>
  <si>
    <t xml:space="preserve">Dãy phòng học cấp 4,  6 phòng 
 (Điểm trường Khu phố Thiện Chánh, Phường Tam Quan Bắc, thị xã Hoài Nhơn)
Năm đưa vào sử dụng 1985, diện tích 304 m2
 nguyên giá 142.880 ngàn đồng
</t>
  </si>
  <si>
    <t>Trường TH số 2 Tam Quan Bắc</t>
  </si>
  <si>
    <r>
      <t xml:space="preserve">Dãy phòng học cấp 4,  3 phòng 
</t>
    </r>
    <r>
      <rPr>
        <sz val="12"/>
        <color indexed="8"/>
        <rFont val="Times New Roman"/>
        <family val="1"/>
      </rPr>
      <t xml:space="preserve"> (Điểm trường chính, Phường Hoài Tân, thị xã Hoài Nhơn)</t>
    </r>
    <r>
      <rPr>
        <sz val="12"/>
        <rFont val="Times New Roman"/>
        <family val="1"/>
      </rPr>
      <t xml:space="preserve">
Năm đưa vào sử dụng 1986 diện tích 182,4 m2
 nguyên giá 85.728 ngàn đồng
</t>
    </r>
  </si>
  <si>
    <t xml:space="preserve">Dãy phòng học cấp 4,  3 phòng 
 (Điểm trường chính, Phường Hoài Tân, thị xã Hoài Nhơn)
Năm đưa vào sử dụng 1993 diện tích 192 m2
 nguyên giá 85.728 ngàn đồng
</t>
  </si>
  <si>
    <t>Trường TH số 1 Hoài Tân</t>
  </si>
  <si>
    <t>Nhà thanh lý theo Quyết định số 5189/QĐ-UBND ngày 07/05/2021 của UBND thị xã Hoài Nhơn</t>
  </si>
  <si>
    <t>Trường MN Hoài Sơn</t>
  </si>
  <si>
    <t>Nhà thanh lý theo Quyết định số 7934/QĐ-UBND ngày 27/05/2021 của UBND thị xã Hoài Nhơn</t>
  </si>
  <si>
    <t>CÔNG KHAI TÌNH HÌNH ĐẦU TƯ XÂY DỰNG, MUA SẮM, GIAO, THUÊ TÀI SẢN CÔNG
NĂM 2021</t>
  </si>
  <si>
    <r>
      <t xml:space="preserve">Cơ quan quản lý cấp trên: </t>
    </r>
    <r>
      <rPr>
        <sz val="10"/>
        <rFont val="Times New Roman"/>
        <family val="1"/>
      </rPr>
      <t>UBND tỉnh Bình Định</t>
    </r>
  </si>
  <si>
    <r>
      <t xml:space="preserve">Cơ quan, tổ chức, đơn vị sử dụng tài sản: </t>
    </r>
    <r>
      <rPr>
        <sz val="10"/>
        <rFont val="Times New Roman"/>
        <family val="1"/>
      </rPr>
      <t>UBND thị xã Hoài Nhơn</t>
    </r>
  </si>
  <si>
    <t>Phần mềm QLNS phân hệ tổng hợp</t>
  </si>
  <si>
    <t>Misa</t>
  </si>
  <si>
    <t>Công ty Cổ phần Misa</t>
  </si>
  <si>
    <t>Phần mềm QLNS phân hệ lập - giao - chấp hành- quyết toán</t>
  </si>
  <si>
    <t>Smart tivi casper 4k-65 inck 65UG6000</t>
  </si>
  <si>
    <t>Mua trực tiếp</t>
  </si>
  <si>
    <t>Trung tâm máy vi tính - điện máy Thuận Phong</t>
  </si>
  <si>
    <t>Trường THCS Hoài Xuân</t>
  </si>
  <si>
    <t>Máy vi tính để bàn - FPT Elead PI50i</t>
  </si>
  <si>
    <t>Công ty CPTM DV 
Việt STAR</t>
  </si>
  <si>
    <t>Công ty TNHH THXD Hoài Nhơn</t>
  </si>
  <si>
    <t>Máy lạnh Casier 1.5HD</t>
  </si>
  <si>
    <t>Mua sắm trực tiêp</t>
  </si>
  <si>
    <t>Acer</t>
  </si>
  <si>
    <t>Nhà hiệu bộ 2 tầng 9 phòng</t>
  </si>
  <si>
    <t>Nhà vệ sinh học sinh</t>
  </si>
  <si>
    <t>Công ty TMTH và XD Thiên Phú</t>
  </si>
  <si>
    <t>KBVISION Kx-2003C4-HDCVI</t>
  </si>
  <si>
    <t>Tivi Smart TV UHD 4K 55 inch TU7000</t>
  </si>
  <si>
    <t>Smart TV UHD 4K 55 inch TU7000 - SAMSUNG</t>
  </si>
  <si>
    <t>HÀn Quốc - Việt Nam</t>
  </si>
  <si>
    <t>Trường THCS Hoài Tân</t>
  </si>
  <si>
    <t>1- Nhà bộ môn 02 tâng
(6 phòng) và nhà hiệu bộ 7 phòng</t>
  </si>
  <si>
    <t>Công ty TNHH
 xây dựng Thành Hương</t>
  </si>
  <si>
    <t>Ti vi samsung 55 inch</t>
  </si>
  <si>
    <t>TU 7000</t>
  </si>
  <si>
    <t>Trung tâm máy vi tính - 
điện máy Thuận Phong</t>
  </si>
  <si>
    <t>Hệ thống âm thanh</t>
  </si>
  <si>
    <t>Phần mềm QLNS phân hệ lập- giao- chấp hành- quyết toán</t>
  </si>
  <si>
    <t>Hệ thống camera</t>
  </si>
  <si>
    <t>Ti vi samsung 75 inch</t>
  </si>
  <si>
    <t>Tivi 55 inch Samsung UHD 4K TU7000</t>
  </si>
  <si>
    <t>Sam Sung</t>
  </si>
  <si>
    <t>Trường THCS Hoài Hương</t>
  </si>
  <si>
    <t>Smart Tivi Samsung UHD 4K 55 inch TU 7000</t>
  </si>
  <si>
    <t>Đàn Piano điện Yamaha CVP-92</t>
  </si>
  <si>
    <t>Yamaha</t>
  </si>
  <si>
    <t>Nhật bản</t>
  </si>
  <si>
    <t>Trường THCS Đào Duy Từ</t>
  </si>
  <si>
    <t xml:space="preserve">Máy tính xách tay B1400CEAE-BV0167Asus
</t>
  </si>
  <si>
    <t>BV0167A Sus</t>
  </si>
  <si>
    <t xml:space="preserve"> Đấu thầu tập trung
 (Sở mua cấp) </t>
  </si>
  <si>
    <t>Công ty cổ phần Đa Minh</t>
  </si>
  <si>
    <t>Màn hình tương tác IFP-K75U3 KORTEK</t>
  </si>
  <si>
    <t>KORTEK</t>
  </si>
  <si>
    <t>Hệ bảng trượt ngang HPL-BTR4X3.6</t>
  </si>
  <si>
    <t>HPL</t>
  </si>
  <si>
    <t>Máy chiếu vật thể VR-2DViewra</t>
  </si>
  <si>
    <t>VR</t>
  </si>
  <si>
    <t>Thiết bị âm thanh di động không dây GPA-820DU1 OKAYO</t>
  </si>
  <si>
    <t>GPA</t>
  </si>
  <si>
    <t>Trường TH&amp;THCS Hoài Phú</t>
  </si>
  <si>
    <t>Công ty TNHH THXD Hoàng Phát</t>
  </si>
  <si>
    <t>m3</t>
  </si>
  <si>
    <t>Smart tivi Casper 4K 65 inch 65UG6000</t>
  </si>
  <si>
    <t>Hệ thống Camera</t>
  </si>
  <si>
    <t xml:space="preserve">Trường THCS Tam Quan
</t>
  </si>
  <si>
    <t>Trường THCS Tam Quan Nam</t>
  </si>
  <si>
    <t>Trường THCS Tam Quan Bắc</t>
  </si>
  <si>
    <t>Loa Thùng Sơn PAUDIO 4 tất</t>
  </si>
  <si>
    <t>PAUDIO</t>
  </si>
  <si>
    <t>Ti vi Caper 65 inches</t>
  </si>
  <si>
    <t>CAPER</t>
  </si>
  <si>
    <t>Ti vi 51inches Samsung (CMR Bảo)</t>
  </si>
  <si>
    <t>SAMSUNG</t>
  </si>
  <si>
    <t>Máy vi tính văn phòng (PHTPT)</t>
  </si>
  <si>
    <t>Trường THCS Hoài Châu</t>
  </si>
  <si>
    <t>Trường THCS
 Hoài Châu Bắc</t>
  </si>
  <si>
    <t>Tivi caper 65inch</t>
  </si>
  <si>
    <t>Tivi TCL 55inch</t>
  </si>
  <si>
    <t>Trường THCS Hoài Sơn</t>
  </si>
  <si>
    <t>Công ty cổ phần Missa</t>
  </si>
  <si>
    <t>Tivi 55 icnh Samsung</t>
  </si>
  <si>
    <t>Cửa hàng vi tinh văn phòng phẩm Lê thị Thu Hồng</t>
  </si>
  <si>
    <t>Sản phẩm</t>
  </si>
  <si>
    <t>Hệ thống Âm thanh</t>
  </si>
  <si>
    <t>Trường Tiểu học số 1 Hoài Đức</t>
  </si>
  <si>
    <t>Nhà hiệu bộ 2 tầng 8 phòng</t>
  </si>
  <si>
    <t>Tường rào, cổng ngỏ Bình Chương</t>
  </si>
  <si>
    <t>Công ty TNHH An Trường Thành</t>
  </si>
  <si>
    <t>Smart TV samsung UHD 4K 55 inch TU7000</t>
  </si>
  <si>
    <t>Casper 4K 65 inch 65UG6000</t>
  </si>
  <si>
    <t>Công ty cổ phần Misa</t>
  </si>
  <si>
    <t>Casper 4K 65 inch 65UG5999</t>
  </si>
  <si>
    <t>TH số 1 Hoài Mỹ</t>
  </si>
  <si>
    <t>Smart tivi Samsung 4K 55 inch 655UG6000</t>
  </si>
  <si>
    <t>Trường Tiểu học Hoài Hải</t>
  </si>
  <si>
    <t>Tivi casper 65 in</t>
  </si>
  <si>
    <t>Smart tivi Samsung UA 55 inch TU 800k</t>
  </si>
  <si>
    <t>Trung tâm máy vi tính -Trường Thủy</t>
  </si>
  <si>
    <t>Trường TH số 1 Bồng Sơn</t>
  </si>
  <si>
    <t>Smart TV samsung UHD 4K 75 inch TU7000</t>
  </si>
  <si>
    <t>Trường Tiểu học số 2 Bồng Sơn</t>
  </si>
  <si>
    <t>Phần mềm QLNS phân hệ lập- giao - chấp hành - quyết toán</t>
  </si>
  <si>
    <t>Casper 4K 50 inch 50</t>
  </si>
  <si>
    <t>Nhận Sở cấp</t>
  </si>
  <si>
    <t>Ti vi 65 inch Caper</t>
  </si>
  <si>
    <t>Capper</t>
  </si>
  <si>
    <t>Nhà ăn bán trú</t>
  </si>
  <si>
    <t>Cty TNHH Xây dựng tổng hợp Đức Thịnh</t>
  </si>
  <si>
    <t>Trường Tiểu học 
số 2 Hoài Tân</t>
  </si>
  <si>
    <t>Dahua</t>
  </si>
  <si>
    <t>Công ty TNHH TM-DV H.T-B.S Computer</t>
  </si>
  <si>
    <t>Smart ti vi LG UHD 4K 55 inch UM7300PTA</t>
  </si>
  <si>
    <t>Smart tivi Samsung 43 inch</t>
  </si>
  <si>
    <t>Trường TH số
 1 Hoài Thanh</t>
  </si>
  <si>
    <t>Tivi 55 in dùng chi giảng dạy mua năm 2021</t>
  </si>
  <si>
    <t>Tivi 55 in dùng chi giảng dạy mua năm 2021 (Phụ huynh tặng)</t>
  </si>
  <si>
    <t>Phụ huynh mua tặng</t>
  </si>
  <si>
    <t>Tivi Casper 4K 65 inch</t>
  </si>
  <si>
    <t>Casper 65 inch</t>
  </si>
  <si>
    <t>Máy tính xách tay Dell 2021</t>
  </si>
  <si>
    <t>T3kCANVAS 102'</t>
  </si>
  <si>
    <t>Máy chiếu gần tích hợp</t>
  </si>
  <si>
    <t>Máy chiếu vật thể Viewra</t>
  </si>
  <si>
    <t>Tekspring Viewra VP-2D</t>
  </si>
  <si>
    <t>Phần mềm QLNS phân hệ Lập- Giao- Chấp hành
quyết toán cho ĐV trực thuộc 2021</t>
  </si>
  <si>
    <t>Âm thanh ngoài trời</t>
  </si>
  <si>
    <t>Ti vi Capper 4k 65in</t>
  </si>
  <si>
    <t>Trung tâm máy tính-Điện máy Thuận Phong</t>
  </si>
  <si>
    <t>Trường TH số 3
Hoài Hương</t>
  </si>
  <si>
    <t>Smart tivi casper 4k-65
inck 65UG6000</t>
  </si>
  <si>
    <t>Smart Tivi samsung UHD
4K 55 inch TU 7000</t>
  </si>
  <si>
    <t>Smart tivi Casper 4K 55 inch 55UG6000</t>
  </si>
  <si>
    <t>Trung tâm điện tử Nguyễn Kim</t>
  </si>
  <si>
    <t>Smart tivi Casper 4K 55 inch 55UG6300</t>
  </si>
  <si>
    <t xml:space="preserve">Trường TH số 2 Tam Quan </t>
  </si>
  <si>
    <t>Công ty TNHH XD Hoàng Phát</t>
  </si>
  <si>
    <t>Ti vi samsung 55 in</t>
  </si>
  <si>
    <t>SamSung</t>
  </si>
  <si>
    <t xml:space="preserve">2
</t>
  </si>
  <si>
    <t>"Smart Tivi samsung UHD
4K 55 inch TU 7000"</t>
  </si>
  <si>
    <t>Trường TH số  2 Tam Quan Bắc</t>
  </si>
  <si>
    <t>MiSa</t>
  </si>
  <si>
    <t>Smart Tivi Casper 4K 65 inch 65UG6000</t>
  </si>
  <si>
    <t>Smart Tivi Samsum 55 inch RU 7100</t>
  </si>
  <si>
    <t>Tivi Casper 65 in</t>
  </si>
  <si>
    <t>Trung tâm máy vi tính điện máy thuận phong</t>
  </si>
  <si>
    <t>Loa kéo điện</t>
  </si>
  <si>
    <t>Cửa hàng điện máy điện lanh Văn Khâm</t>
  </si>
  <si>
    <t xml:space="preserve">TH Hoài Châu </t>
  </si>
  <si>
    <t>Nhà lớp học 1 tầng 6 phòng</t>
  </si>
  <si>
    <t>Cửa hàng điện máy Minh Khôi</t>
  </si>
  <si>
    <t>Ti vi Samsung 55 inch</t>
  </si>
  <si>
    <t>Lắp đặt hệ thống camera</t>
  </si>
  <si>
    <t>KVSION</t>
  </si>
  <si>
    <t>Trường Tiểu học Hoài Sơn</t>
  </si>
  <si>
    <t>Cửa hàng Thuận Thủy</t>
  </si>
  <si>
    <t>Trường Mầm Non Tam Quan</t>
  </si>
  <si>
    <t>Máy tính FPT Elead PI50i+ màn hnhf FPT led 21.5"</t>
  </si>
  <si>
    <t>Công ty cổ phần thương mại dịch vụ Viet star</t>
  </si>
  <si>
    <t>Trường Mầm non Hoài Châu</t>
  </si>
  <si>
    <t>Tivi 55 in VTB LV 5520SN</t>
  </si>
  <si>
    <t>LV</t>
  </si>
  <si>
    <t>công TNHH thương mại dịch vụ Sao việt</t>
  </si>
  <si>
    <t>Trường MN Hoài Thanh Tây</t>
  </si>
  <si>
    <t>Hệ thống camera điểm lẻ</t>
  </si>
  <si>
    <t>Dãy nhà cấp 4, 3 phòng học</t>
  </si>
  <si>
    <t>Công ty TNHH xây dựng Hoàng Mạnh Tường</t>
  </si>
  <si>
    <t>Phần mềm QLNS phân hệ lập 
- giao - chấp hành- quyết toán</t>
  </si>
  <si>
    <t>Tivi smart 55 unck</t>
  </si>
  <si>
    <t>Trường MN Tam  Quan Bắc</t>
  </si>
  <si>
    <t>Tivi LG4K- 43inch 7600PIA</t>
  </si>
  <si>
    <t>Loa kéo di động BOK HB215-29</t>
  </si>
  <si>
    <t>BOK</t>
  </si>
  <si>
    <t>Trường MG Hoài Đức</t>
  </si>
  <si>
    <t>Công ty côt phần TMDV Việt Star</t>
  </si>
  <si>
    <t>Ti vi 55 VTB LV 5520SN</t>
  </si>
  <si>
    <t>Trường MN Hoài Hảo</t>
  </si>
  <si>
    <t>Trường Mầm non Hoài Xuân</t>
  </si>
  <si>
    <t xml:space="preserve">Trường Mẫu giáo Hoài Phú </t>
  </si>
  <si>
    <t>Trường Mầm non Bồng Sơn</t>
  </si>
  <si>
    <t>Trường Mầm non Hoài Tân</t>
  </si>
  <si>
    <t>VTBLV</t>
  </si>
  <si>
    <t>Trường Mầm non Hoài  Hương</t>
  </si>
  <si>
    <t>Trường Màm Non 
Hoài Sơn</t>
  </si>
  <si>
    <t>Trường Mầm non Hoài Thanh</t>
  </si>
  <si>
    <t>Trường MG Hoài Châu Bắc</t>
  </si>
  <si>
    <t>Smart TV Casper 50 inch</t>
  </si>
  <si>
    <t>Smart Tivi LG 49 inch 7300 PHA</t>
  </si>
  <si>
    <t>Loa tủ kéo di động B0SS</t>
  </si>
  <si>
    <t>Boss</t>
  </si>
  <si>
    <t>Ti vi 55 inch VTB LV5520SN</t>
  </si>
  <si>
    <t>nhận sở cấp</t>
  </si>
  <si>
    <t>Công ty TNHH Sao Việt</t>
  </si>
  <si>
    <t>Trường MG Hoài Hải</t>
  </si>
  <si>
    <t>Giá mua/ thuê (Nghìn đồng)</t>
  </si>
  <si>
    <t>Hình thức mua sắm/ thuê</t>
  </si>
  <si>
    <t>Nhà cung cấp (Người bán)</t>
  </si>
  <si>
    <t>Giá trị các khoản
 hoa hồng, chiết khấu, khuyến mãi thu được khi thực hiện mua sắm (nếu có)</t>
  </si>
  <si>
    <t>Việc sử dụng các 
khoản hoa hồng, 
chiết khấu, khuyến mãi (nếu có)</t>
  </si>
  <si>
    <t xml:space="preserve">Liên doanh, liên kết </t>
  </si>
  <si>
    <t>Nộp NSNN
 (Nghìn đồng)</t>
  </si>
  <si>
    <t>Được để lại 
đơn vị (Nghìn đồng)</t>
  </si>
  <si>
    <t xml:space="preserve">Đơn vị </t>
  </si>
  <si>
    <t>Phòng Tài chính - Kế hoạch thị xã</t>
  </si>
  <si>
    <t>Máy vi tính để bàn</t>
  </si>
  <si>
    <t>Phòng Văn hóa và Thông tin</t>
  </si>
  <si>
    <t xml:space="preserve">Cái </t>
  </si>
  <si>
    <t>Văn phòng HĐND và UBND thị xã</t>
  </si>
  <si>
    <t>Bàn làm việc</t>
  </si>
  <si>
    <t>Trung tâm Văn hóa - Thông tin - Thể thao thị xã</t>
  </si>
  <si>
    <t>Phòng Tư pháp</t>
  </si>
  <si>
    <t>Thanh tra</t>
  </si>
  <si>
    <t>Hội Liên hiệp Phụ nữ</t>
  </si>
  <si>
    <t xml:space="preserve">Phòng Nội vụ </t>
  </si>
  <si>
    <t>Đội Quản lý trật tự đô thị</t>
  </si>
  <si>
    <t>Thị ủy</t>
  </si>
  <si>
    <t>Phòng Lao động - Thương binh và Xã hội</t>
  </si>
  <si>
    <t xml:space="preserve">Máy photocopy </t>
  </si>
  <si>
    <t>UBND phường Tam Quan</t>
  </si>
  <si>
    <t>MSTT</t>
  </si>
  <si>
    <t>Trung tâm Chính trị thị xã</t>
  </si>
  <si>
    <t xml:space="preserve">Máy chiếu </t>
  </si>
  <si>
    <t xml:space="preserve">Màn chiếu treo tường </t>
  </si>
  <si>
    <t xml:space="preserve">Màn chiếu chân đứng </t>
  </si>
  <si>
    <t>Ban Đại diện Hội Người Cao tuổi</t>
  </si>
  <si>
    <t xml:space="preserve">Hội Luật gia </t>
  </si>
  <si>
    <t>Hội Cựu TNXP thị xã</t>
  </si>
  <si>
    <t>Bộ bàn ghế làm việc</t>
  </si>
  <si>
    <t>Ghế dựa cao</t>
  </si>
  <si>
    <t>Ủy ban MTTQVN thị xã</t>
  </si>
  <si>
    <t>Máy tính bàn</t>
  </si>
  <si>
    <t>Ghi 
chú</t>
  </si>
  <si>
    <t>Diện tích (m2)</t>
  </si>
  <si>
    <t>Giá trị quyền sử dụng đất theo sổ kế toán (Nghìn đồng)</t>
  </si>
  <si>
    <t>Hiện trạng sử dụng đất đến thời điểm công khai (m2)</t>
  </si>
  <si>
    <t>Tổng diện tích sàn sử dụng (m2)</t>
  </si>
  <si>
    <t>Giá trị theo sổ
 kế toán (nghìn đồng)</t>
  </si>
  <si>
    <t>Hiện trạng sử dụng nhà đến thời điểm công khai 
(lấy theo diện tích sàn sử dụng (m2))</t>
  </si>
  <si>
    <t>Nguyên
 giá</t>
  </si>
  <si>
    <t>Giá trị
 còn lại</t>
  </si>
  <si>
    <t>Trụ sở 
làm việc</t>
  </si>
  <si>
    <t>Sử dụng
 khác</t>
  </si>
  <si>
    <t>Không 
kinh doanh</t>
  </si>
  <si>
    <t>Kinh 
doanh</t>
  </si>
  <si>
    <t>Cho
 thuê</t>
  </si>
  <si>
    <t>Liên doanh, 
liên kết</t>
  </si>
  <si>
    <t>Sử dụng 
hổn hợp</t>
  </si>
  <si>
    <t xml:space="preserve">Dãy nhà bộ môn 2 tầng 8 phòng </t>
  </si>
  <si>
    <t>2021</t>
  </si>
  <si>
    <t>Nhà lớp học 3 tầng 24 phòng</t>
  </si>
  <si>
    <t>Nhà bộ môn 2 tầng 6 phòng và nhà hiệu bộ</t>
  </si>
  <si>
    <t>Nhà hiệu bộ 2 tầng 8 phòng (Bình Chương)_</t>
  </si>
  <si>
    <t>Lại Khánh - Nhà lớp học 2 tầng 8 phòng</t>
  </si>
  <si>
    <t>Lại Khánh B - Nhà lớp học cấp 4, 4 phòng</t>
  </si>
  <si>
    <t>Lại Khánh A - Nhà lớp học cấp 4, 4 phòng</t>
  </si>
  <si>
    <t>Văng Cang - Nhà làm việc
 cấp 4</t>
  </si>
  <si>
    <t>Văng Cang - Nhà lớp học cấp 3, 7 phòng</t>
  </si>
  <si>
    <t>Văng Cang - Nhà lớp học cấp 4, 6 phòng</t>
  </si>
  <si>
    <t>Nhà làm việc Khối Liêm Bình ( Phụ Đức) 1-Nhà làm việc cấp 4, 1 phòng Phụ Đức</t>
  </si>
  <si>
    <t>Khu A (Tài Lương 1) - Dãy nhà 2 tầng 6 phòng</t>
  </si>
  <si>
    <t>Khu A - Nhà bảo vệ</t>
  </si>
  <si>
    <t>Khu A - Dãy nhà 2 tầng
 8 phòng</t>
  </si>
  <si>
    <t>Điểm Ngọc An Tây(Tây Lý cũ - Nhà cấp 4, 3 phòng</t>
  </si>
  <si>
    <t>Điểm Ngọc Sơn - Nhà cấp 4, 5 phòng</t>
  </si>
  <si>
    <t>Điểm Ngọc An Trung (Trung Lý cũ) - Nhà cấp 4, 5 phòng</t>
  </si>
  <si>
    <t>Dãy nhà lớp học 8 phòng (TH)</t>
  </si>
  <si>
    <t>Dãy nhà lớp học 3 phòng (TH)</t>
  </si>
  <si>
    <t>Bình đê - Dãy 3 phòng</t>
  </si>
  <si>
    <t>Chương Hòa - Dãy 3 phòng</t>
  </si>
  <si>
    <t>Liễu An - Dãy 4 phòng</t>
  </si>
  <si>
    <t>Dãy nhà cấp 4 -4 phòng - Túy Thạnh</t>
  </si>
  <si>
    <t>Nhà bếp Hy văn</t>
  </si>
  <si>
    <t>Điểm chính, Xuân Khánh - Nhà làm việc 2 phòng</t>
  </si>
  <si>
    <t>Điểm chính Xuân Khánh - Nhà lớp học 2 tầng 8 phòng</t>
  </si>
  <si>
    <t>Nhà lớp học Định Công  - 3 phòng</t>
  </si>
  <si>
    <t>Nhà lớp học Công Lương - 2 phòng</t>
  </si>
  <si>
    <t xml:space="preserve">Cửu Lợi Bắc - Dãy 1 phòng học </t>
  </si>
  <si>
    <t xml:space="preserve">Cửu Lợi Đông - Dãy 1 phòng học </t>
  </si>
  <si>
    <t xml:space="preserve">Cửu Lợi Nam - Dãy 1 phòng học </t>
  </si>
  <si>
    <t>Trung hóa - Dãy 2 tầng 8 phòng học</t>
  </si>
  <si>
    <t>Trung hóa - Dãy 1 tầng 6 phòng học</t>
  </si>
  <si>
    <t>Trung hóa - Nhà làm việc văn phòng</t>
  </si>
  <si>
    <t>NĂM 2021</t>
  </si>
  <si>
    <t>CÔNG KHAI TÌNH HÌNH XỬ LÝ TÀI SẢN CÔNG
NĂM 2021</t>
  </si>
  <si>
    <t>Phòng GD_ĐT
 H Nhơn</t>
  </si>
  <si>
    <t>Máy vi tính bàn (PT)</t>
  </si>
  <si>
    <t>1 bộ</t>
  </si>
  <si>
    <t>Máy vi tính bàn (HT)</t>
  </si>
  <si>
    <t>2 bộ</t>
  </si>
  <si>
    <t>BỘ âm ly, loa, đầu đĩa</t>
  </si>
  <si>
    <t>Dãy phòng  học cấp 4,  7 phòng</t>
  </si>
  <si>
    <t>1 cái</t>
  </si>
  <si>
    <t>Dãy 3 phòng học phía Tây</t>
  </si>
  <si>
    <t>Dãy 3 phòng học phía Đông</t>
  </si>
  <si>
    <t>Nhà Văn Phòng</t>
  </si>
  <si>
    <t>Nhà vệ sinh</t>
  </si>
  <si>
    <t>Dãy nhà tập thể 2 phòng</t>
  </si>
  <si>
    <t>Nhà kho để dụng cụ TD TT</t>
  </si>
  <si>
    <t>Nhà để xe Giáo viên</t>
  </si>
  <si>
    <t>Nhà bảo vệ</t>
  </si>
  <si>
    <t>Cổng ngõ</t>
  </si>
  <si>
    <t>5 bộ</t>
  </si>
  <si>
    <t>Máy vi tính dùng cho GV dạy tin</t>
  </si>
  <si>
    <t>4 cái</t>
  </si>
  <si>
    <t>2 cái</t>
  </si>
  <si>
    <t>Ti vi Samsung 50 inch</t>
  </si>
  <si>
    <t>Ti vi LG 43 inch</t>
  </si>
  <si>
    <t>Máy vi tính học sinh FPTETEAD T61i - G630</t>
  </si>
  <si>
    <t>3 bộ</t>
  </si>
  <si>
    <t>Ti vi Samsung 51 INCH</t>
  </si>
  <si>
    <t>Dãy phòng học cấp 4, 9 phòng</t>
  </si>
  <si>
    <t>Máy vi tính văn phòng</t>
  </si>
  <si>
    <t>Máy vi tính xách tay giảng dạy</t>
  </si>
  <si>
    <t>Máy chiếu giảng dạy Panasonic</t>
  </si>
  <si>
    <t>Nhà thể thao đơn giản</t>
  </si>
  <si>
    <t>Trụ cờ - An dưỡng 1</t>
  </si>
  <si>
    <t>Ổn áp Rô bốt</t>
  </si>
  <si>
    <t>Ti vi LG 55 inch</t>
  </si>
  <si>
    <t>Máy vi tính học sinh FPT ELEAD T21S</t>
  </si>
  <si>
    <t>Sân gạch Bloc và sân bóng đá minni</t>
  </si>
  <si>
    <t>Dãy phòng học cấp 4, 6 phòng</t>
  </si>
  <si>
    <t>TH số 1 Hoài Thanh
 Tây</t>
  </si>
  <si>
    <t>Máy Photocopy Canonir 2318L</t>
  </si>
  <si>
    <t>Máy vi tính bàn học sinh</t>
  </si>
  <si>
    <t>Máy biến áp điện</t>
  </si>
  <si>
    <t>Máy vi tính phòng tin</t>
  </si>
  <si>
    <t>MN Bồng Sơn</t>
  </si>
  <si>
    <t xml:space="preserve">Ti vi samsung 43 inch </t>
  </si>
  <si>
    <t xml:space="preserve">Ti vi LG 42 inch </t>
  </si>
  <si>
    <t>Máy vi tính bàn cho trẻ</t>
  </si>
  <si>
    <t>MN Hoài Thanh Tây</t>
  </si>
  <si>
    <t xml:space="preserve">Ti vi SAMSUNG </t>
  </si>
  <si>
    <t>Đầu ghi Camera 16 kênh</t>
  </si>
  <si>
    <t>Máy vi tính FPT cho trẻ 
 5 tuổi</t>
  </si>
  <si>
    <t>Máy vi tính BenQ</t>
  </si>
  <si>
    <t>MN Hoài Châu</t>
  </si>
  <si>
    <t>Ti vi LG 42 inch</t>
  </si>
  <si>
    <t xml:space="preserve">Ti vi Sony </t>
  </si>
  <si>
    <t>Bộ, tỉnh: Bình Định</t>
  </si>
  <si>
    <t>Trường MN Tam Quan Bắc</t>
  </si>
  <si>
    <t>UBND phường Tam Quan Bắc</t>
  </si>
  <si>
    <t>Nhà đất điều chuyển cho UBND xã Hoài Mỹ mở rộng nhà văn hóa thôn Định Trị theo QĐ số 2706/QĐ-UBND ngày 28/6/2021 của UBND tỉnh Bình Định</t>
  </si>
  <si>
    <t>Nhà đất điều chuyển cho UBND xã Hoài Mỹ mở rộng nhà văn hóa thôn Định Công theo QĐ số 2706/QĐ-UBND ngày 28/6/2021 của UBND tỉnh Bình Định</t>
  </si>
  <si>
    <t>Nhà đất điều chuyển cho UBND xã Hoài Mỹ mở rộng nhà văn hóa thôn Mỹ Thọ theo QĐ số 2706/QĐ-UBND ngày 28/6/2021 của UBND tỉnh Bình Định</t>
  </si>
  <si>
    <t>Nhà đất điều chuyển cho trường TH số 1 Hoài Mỹ sử dụng dạy và học theo QĐ số 2706/QĐ-UBND ngày 28/6/2021 của UBND tỉnh Bình Định</t>
  </si>
  <si>
    <t>Nhà đất điều chuyển cho UBND xã Hoài Mỹ mở rộng nhà văn hóa thôn Xuân Vinh theo QĐ số 2706/QĐ-UBND ngày 28/6/2021 của UBND tỉnh Bình Định</t>
  </si>
  <si>
    <t>Nhà đất điều chuyển cho UBND xã Hoài Mỹ mở rộng nhà văn hóa thôn Lộ Diêu theo QĐ số 2706/QĐ-UBND ngày 28/6/2021 của UBND tỉnh Bình Định</t>
  </si>
  <si>
    <t>Nhà đất điều chuyển cho UBND Phường Hoài Đức mở rộng nhà văn hóa Khu phố Bình Chương theo QĐ số 2706/QĐ-UBND ngày 28/6/2021 của UBND tỉnh Bình Định</t>
  </si>
  <si>
    <t>Nhà đất điều chuyển cho UBND Phường Hoài Đức mở rộng nhà văn hóa Khu phố Định Bình Nam theo QĐ số 2706/QĐ-UBND ngày 28/6/2021 của UBND tỉnh Bình Định</t>
  </si>
  <si>
    <t xml:space="preserve">Đất điểm trường Khu Phố Định Bình Nam, Phường Hoài Đức, thị xã Hoài Nhơn
Diện tích 393 m2
</t>
  </si>
  <si>
    <t>Nhà đất điều chuyển cho UBND Phường Hoài Đức mở rộng nhà văn hóa Khu phố Văn Cang theo QĐ số 2706/QĐ-UBND ngày 28/6/2021 của UBND tỉnh Bình Định</t>
  </si>
  <si>
    <t xml:space="preserve">Đất điểm trường Khu Phố Văng Cang, Phường Hoài Đức, thị xã Hoài Nhơn
Diện tích 261 m2
</t>
  </si>
  <si>
    <t>Nhà đất điều chuyển cho UBND Phường Hoài Đức để làm khu sinh hoạt thể thao cho khu phố Lại Đức theo QĐ số 2706/QĐ-UBND ngày 28/6/2021 của UBND tỉnh Bình Định</t>
  </si>
  <si>
    <t xml:space="preserve">Đất điểm trường Khu Phố Lại Đức, Phường Hoài Đức, thị xã Hoài Nhơn
Diện tích 1389 m2
</t>
  </si>
  <si>
    <t>Nhà đất điều chuyển cho UBND xã Hoài Châu làm địa điểm sinh hoạt cho người cao tuổi của Thôn An Quý Bắc xã Hoài Châu theo QĐ số 2706/QĐ-UBND ngày 28/6/2021 của UBND tỉnh Bình Định</t>
  </si>
  <si>
    <t>UBND xã Hoài Sơn</t>
  </si>
  <si>
    <t>Nhà đất điều chuyển cho UBND xã Hoài Sơn làm nhà văn hóa thôn An Đổ theo QĐ số 2706/QĐ-UBND ngày 28/6/2021 của UBND tỉnh Bình Định</t>
  </si>
  <si>
    <t>Nhà đất điều chuyển cho UBND xã Hoài Sơn làm nhà văn hóa thôn Hy Tường theo QĐ số 2706/QĐ-UBND ngày 28/6/2021 của UBND tỉnh Bình Định</t>
  </si>
  <si>
    <t>Nhà đất điều chuyển cho UBND Phường tam Quan, đất sẽ thu hồi giải phóng mặt bằng để đầu tư XD nền tuyến đường Thái lợi và các kghu dân cư dọc tuyến theo QĐ số 2714/QĐ-UBND ngày 29/6/2021 của UBND tỉnh Bình Định</t>
  </si>
  <si>
    <t xml:space="preserve">Đất điểm trường Khu Phố 1, Phường Tam Quan,
Diện tích 1.959,5m2
</t>
  </si>
  <si>
    <t>UBND phường Hoài Đức</t>
  </si>
  <si>
    <t xml:space="preserve"> Thị ủy</t>
  </si>
  <si>
    <t>Hội Nông dân</t>
  </si>
  <si>
    <t>Phòng Lao động TB và XH</t>
  </si>
  <si>
    <t>Mặt trận TQVN thị xã</t>
  </si>
  <si>
    <t>Thanh tra thị xã</t>
  </si>
  <si>
    <t>Phòng Kinh tế thị xã Hoài Nhơn</t>
  </si>
  <si>
    <t>Phòng Lao động - Thương binh xã hội thị xãHoài Nhơn</t>
  </si>
  <si>
    <t>Ban Quản lý rừng phòng hộthị xã Hoài Nhơn</t>
  </si>
  <si>
    <t>Trung tâm bồi dưỡng chính trị thị xã</t>
  </si>
  <si>
    <t>Tivi Samsung QLED 4K QA75Q65R</t>
  </si>
  <si>
    <t>Tivi Samsung UHD 4K 75inch TU7000</t>
  </si>
  <si>
    <t>Máy vi tính xách tay DELL Vostro 3590</t>
  </si>
  <si>
    <t>Máy phottocopy Toshiba Digital copier 2518A</t>
  </si>
  <si>
    <t>Bàn làm việc ATM120S</t>
  </si>
  <si>
    <t>Ghế nhân viên SG550</t>
  </si>
  <si>
    <t>Máy lọc nước RO nóng nguội lạnh IN 3D TakasaTAW-43710H-10 cấp lọc</t>
  </si>
  <si>
    <t>Tủ đựng tài liệu, hồ sơ</t>
  </si>
  <si>
    <t>Máy hút bụi Hitachi Sf20v</t>
  </si>
  <si>
    <t>DELL</t>
  </si>
  <si>
    <t>Toshiba</t>
  </si>
  <si>
    <t>RO</t>
  </si>
  <si>
    <t>Hòa Phát</t>
  </si>
  <si>
    <t>Hitachi</t>
  </si>
  <si>
    <t>Trung tâm vi tính Thuận Phong</t>
  </si>
  <si>
    <t>Công ty TNHH TM DV Sao Việt</t>
  </si>
  <si>
    <t>Công ty TNHH Kiểu Việt</t>
  </si>
  <si>
    <t>Bục nói chuyện HT</t>
  </si>
  <si>
    <t>Brother DCP–B7535DW</t>
  </si>
  <si>
    <t>B1400CEAE-BV0167</t>
  </si>
  <si>
    <t>FPT Elead</t>
  </si>
  <si>
    <t>VTB VP5104U-M21</t>
  </si>
  <si>
    <t>HP LaserJet Pro M404dn</t>
  </si>
  <si>
    <t>Philippines</t>
  </si>
  <si>
    <t>Brother HL –B2080DW</t>
  </si>
  <si>
    <t>Laptop Dell Vostro 3590</t>
  </si>
  <si>
    <t>FPT Elead T10400i</t>
  </si>
  <si>
    <t>FPT Elead T8100CM</t>
  </si>
  <si>
    <t>FPT Elead T9400NT</t>
  </si>
  <si>
    <t>Asus A515EA-BQ498T</t>
  </si>
  <si>
    <t>Canon MF269dw </t>
  </si>
  <si>
    <t>Toshiba Digital Copier e-STUDIO 2518A</t>
  </si>
  <si>
    <t> Việt Nam</t>
  </si>
  <si>
    <t> 2021</t>
  </si>
  <si>
    <t> Trung Quốc</t>
  </si>
  <si>
    <t> Hàn Quốc</t>
  </si>
  <si>
    <t> FPT Elead FA 699</t>
  </si>
  <si>
    <t>Brother DCP-B7535DW (3 trong 1)</t>
  </si>
  <si>
    <t>Optoma X412</t>
  </si>
  <si>
    <t>H-PEC WS70L</t>
  </si>
  <si>
    <t>H-PEC TS70L</t>
  </si>
  <si>
    <t>FPT Elead T9400TG</t>
  </si>
  <si>
    <t>Tivi</t>
  </si>
  <si>
    <t>Camera</t>
  </si>
  <si>
    <t>Smart Tivi LG</t>
  </si>
  <si>
    <t>KX-CF-4001N3</t>
  </si>
  <si>
    <t>FPT Elead T5900i</t>
  </si>
  <si>
    <t>Brother HL – B2080DW</t>
  </si>
  <si>
    <t>HP 402D</t>
  </si>
  <si>
    <t>Kệ hồ sơ</t>
  </si>
  <si>
    <t>Chỉ địnhn thầu</t>
  </si>
  <si>
    <t>Hệ thống đàm thoại</t>
  </si>
  <si>
    <t>hệ thống</t>
  </si>
  <si>
    <r>
      <t xml:space="preserve">Phòng học cấp 4,  1 phòng  
</t>
    </r>
    <r>
      <rPr>
        <sz val="12"/>
        <color indexed="8"/>
        <rFont val="Times New Roman"/>
        <family val="1"/>
      </rPr>
      <t xml:space="preserve"> (Điểm trường Khu Phố Định Bình Nam, Phường Hoài Đức, thị xã Hoài Nhơn)</t>
    </r>
    <r>
      <rPr>
        <sz val="12"/>
        <rFont val="Times New Roman"/>
        <family val="1"/>
      </rPr>
      <t xml:space="preserve">
Năm đưa vào sử dụng 1989, diện tích 38 m2
 nguyên giá 15.000 ngàn đồng
</t>
    </r>
  </si>
  <si>
    <r>
      <t xml:space="preserve">Phòng học cấp 4,  1 phòng  
</t>
    </r>
    <r>
      <rPr>
        <sz val="12"/>
        <color indexed="8"/>
        <rFont val="Times New Roman"/>
        <family val="1"/>
      </rPr>
      <t xml:space="preserve"> (Điểm trường Khu Phố Văng Cang, Phường Hoài Đức, thị xã Hoài Nhơn)</t>
    </r>
    <r>
      <rPr>
        <sz val="12"/>
        <rFont val="Times New Roman"/>
        <family val="1"/>
      </rPr>
      <t xml:space="preserve">
Năm đưa vào sử dụng 2000, diện tích 58,6 m2
 nguyên giá 110.600 ngàn đồng
</t>
    </r>
  </si>
  <si>
    <r>
      <t xml:space="preserve">Phòng học cấp 4,  1 phòng  
</t>
    </r>
    <r>
      <rPr>
        <sz val="12"/>
        <color indexed="8"/>
        <rFont val="Times New Roman"/>
        <family val="1"/>
      </rPr>
      <t xml:space="preserve"> (Điểm trường Khu Phố Lại Đức, Phường Hoài Đức, thị xã Hoài Nhơn)</t>
    </r>
    <r>
      <rPr>
        <sz val="12"/>
        <rFont val="Times New Roman"/>
        <family val="1"/>
      </rPr>
      <t xml:space="preserve">
Năm đưa vào sử dụng 1975, diện tích 47,5 m2
 nguyên giá 21.150 ngàn đồng
</t>
    </r>
  </si>
  <si>
    <r>
      <t xml:space="preserve">Phòng học cấp 4,  5 phòng  
</t>
    </r>
    <r>
      <rPr>
        <sz val="12"/>
        <color indexed="8"/>
        <rFont val="Times New Roman"/>
        <family val="1"/>
      </rPr>
      <t xml:space="preserve"> (Điểm trường Khu Phố 1, Phường Tam Quan, thị xã Hoài Nhơn)</t>
    </r>
    <r>
      <rPr>
        <sz val="12"/>
        <rFont val="Times New Roman"/>
        <family val="1"/>
      </rPr>
      <t xml:space="preserve">
Năm đưa vào sử dụng 1994, diện tích 329 m2
 nguyên giá 154.630 ngàn đồng
</t>
    </r>
  </si>
  <si>
    <r>
      <t>DIỆN TÍCH XÂY DỰNG (m</t>
    </r>
    <r>
      <rPr>
        <b/>
        <vertAlign val="superscript"/>
        <sz val="10"/>
        <rFont val="Times New Roman"/>
        <family val="1"/>
      </rPr>
      <t>2</t>
    </r>
    <r>
      <rPr>
        <b/>
        <sz val="10"/>
        <rFont val="Times New Roman"/>
        <family val="1"/>
      </rPr>
      <t>)</t>
    </r>
  </si>
  <si>
    <r>
      <t>TỔNG DIỆN TÍCH SÀN SỬ DỤNG (m</t>
    </r>
    <r>
      <rPr>
        <b/>
        <vertAlign val="superscript"/>
        <sz val="10"/>
        <rFont val="Times New Roman"/>
        <family val="1"/>
      </rPr>
      <t>2</t>
    </r>
    <r>
      <rPr>
        <b/>
        <sz val="10"/>
        <rFont val="Times New Roman"/>
        <family val="1"/>
      </rPr>
      <t>)</t>
    </r>
  </si>
  <si>
    <r>
      <t>HIỆN TRẠNG SỬ DỤNG (m</t>
    </r>
    <r>
      <rPr>
        <b/>
        <vertAlign val="superscript"/>
        <sz val="10"/>
        <rFont val="Times New Roman"/>
        <family val="1"/>
      </rPr>
      <t>2</t>
    </r>
    <r>
      <rPr>
        <b/>
        <sz val="10"/>
        <rFont val="Times New Roman"/>
        <family val="1"/>
      </rPr>
      <t>)</t>
    </r>
  </si>
  <si>
    <t>4a</t>
  </si>
  <si>
    <t>Trường TH số 1 Hoài Mỹ</t>
  </si>
  <si>
    <t>Điểm trường thôn Phú Xuân</t>
  </si>
  <si>
    <t>Cơ sở đặt tủ sách pháp luật</t>
  </si>
  <si>
    <t>UBND xã Hoài Mỹ</t>
  </si>
  <si>
    <t>Nhà Văn hoá thôn Định Trị</t>
  </si>
  <si>
    <t>Nhà Văn hoá thôn Định Công</t>
  </si>
  <si>
    <t>Nhà Văn hoá thôn Mỹ Thọ</t>
  </si>
  <si>
    <t>Nhà Văn hoá thôn Xuân Vinh</t>
  </si>
  <si>
    <t>Nhà Văn hoá thôn Lộ Diêu</t>
  </si>
  <si>
    <t>Nhà văn hoá KP Bình Chương</t>
  </si>
  <si>
    <t>Nhà văn hoá KP Định Bình Nam</t>
  </si>
  <si>
    <t>Nhà văn hoá KP Văn Cang</t>
  </si>
  <si>
    <t>58,6</t>
  </si>
  <si>
    <t>Nhà văn hoá KP Lại Đức</t>
  </si>
  <si>
    <t>47,5</t>
  </si>
  <si>
    <t>UBND xã Hoài Châu</t>
  </si>
  <si>
    <t>Điểm sinh hoạt NCT thôn An Quý Bắc</t>
  </si>
  <si>
    <t>Nhà Văn hoá thôn An Đổ</t>
  </si>
  <si>
    <t>182,4</t>
  </si>
  <si>
    <t>Nhà Văn hoá thôn Hy Tường</t>
  </si>
  <si>
    <t>Hợp đồng</t>
  </si>
  <si>
    <t xml:space="preserve">Số </t>
  </si>
  <si>
    <t>Ngày</t>
  </si>
  <si>
    <t>12/HD-TD</t>
  </si>
  <si>
    <r>
      <t xml:space="preserve">Dãy phòng học cấp 4,  3 phòng  phía tây
</t>
    </r>
    <r>
      <rPr>
        <sz val="12"/>
        <color indexed="8"/>
        <rFont val="Times New Roman"/>
        <family val="1"/>
      </rPr>
      <t xml:space="preserve"> (Điểm trường Chính phường Hoài Đức, thị xã Hoài Nhơn)</t>
    </r>
    <r>
      <rPr>
        <sz val="12"/>
        <rFont val="Times New Roman"/>
        <family val="1"/>
      </rPr>
      <t xml:space="preserve">
Năm đưa vào sử dụng 1970, diện tích 195 m2
 nguyên giá 91.650 ngàn đồng
</t>
    </r>
  </si>
  <si>
    <t>Nhà thanh lý theo Quyết định số 15863/QĐ-UBND ngày 21/11/2021 của UBND thị xã Hoài Nhơn</t>
  </si>
  <si>
    <r>
      <t xml:space="preserve">Dãy phòng học cấp 4,  3 phòng  phía đông
</t>
    </r>
    <r>
      <rPr>
        <sz val="12"/>
        <color indexed="8"/>
        <rFont val="Times New Roman"/>
        <family val="1"/>
      </rPr>
      <t xml:space="preserve"> (Điểm trường Chính phường Hoài Đức, thị xã Hoài Nhơn)</t>
    </r>
    <r>
      <rPr>
        <sz val="12"/>
        <rFont val="Times New Roman"/>
        <family val="1"/>
      </rPr>
      <t xml:space="preserve">
Năm đưa vào sử dụng 1983, diện tích 195 m2
 nguyên giá 91.650 ngàn đồng
</t>
    </r>
  </si>
  <si>
    <r>
      <t xml:space="preserve">Dãy nhà văn phòng
</t>
    </r>
    <r>
      <rPr>
        <sz val="12"/>
        <color indexed="8"/>
        <rFont val="Times New Roman"/>
        <family val="1"/>
      </rPr>
      <t xml:space="preserve"> (Điểm trường Chính phường Hoài Đức, thị xã Hoài Nhơn)</t>
    </r>
    <r>
      <rPr>
        <sz val="12"/>
        <rFont val="Times New Roman"/>
        <family val="1"/>
      </rPr>
      <t xml:space="preserve">
Năm đưa vào sử dụng 1997, diện tích 172 m2
 nguyên giá 84.840 ngàn đồng
</t>
    </r>
  </si>
  <si>
    <r>
      <t xml:space="preserve">Dãy phòng học cấp 4,  7 phòng 
</t>
    </r>
    <r>
      <rPr>
        <sz val="12"/>
        <color indexed="8"/>
        <rFont val="Times New Roman"/>
        <family val="1"/>
      </rPr>
      <t xml:space="preserve"> (Điểm trường Chính xã Hoài Mỹ, thị xã Hoài Nhơn)</t>
    </r>
    <r>
      <rPr>
        <sz val="12"/>
        <rFont val="Times New Roman"/>
        <family val="1"/>
      </rPr>
      <t xml:space="preserve">
Năm đưa vào sử dụng 1996, diện tích 340,9 m2
 nguyên giá 152.186 ngàn đồng
</t>
    </r>
  </si>
  <si>
    <t>03/HD-TD</t>
  </si>
  <si>
    <r>
      <t xml:space="preserve">Dãy phòng học cấp 4,  5 phòng 
</t>
    </r>
    <r>
      <rPr>
        <sz val="12"/>
        <color indexed="8"/>
        <rFont val="Times New Roman"/>
        <family val="1"/>
      </rPr>
      <t xml:space="preserve"> (Điểm trường chính,  xã Hoài Mỹ, Thị xã Hoài Nhơn)</t>
    </r>
    <r>
      <rPr>
        <sz val="12"/>
        <rFont val="Times New Roman"/>
        <family val="1"/>
      </rPr>
      <t xml:space="preserve">
Năm đưa vào sử dụng 1999 diện tích 484,8 m2
 nguyên giá 292.184 ngàn đồng
</t>
    </r>
  </si>
  <si>
    <t>13/HD-TD</t>
  </si>
  <si>
    <r>
      <t xml:space="preserve">Dãy phòng học cấp 4,  5 phòng 
</t>
    </r>
    <r>
      <rPr>
        <sz val="12"/>
        <color indexed="8"/>
        <rFont val="Times New Roman"/>
        <family val="1"/>
      </rPr>
      <t xml:space="preserve"> (Điểm trường Chính Phường Hoài Thanh, thị xã Hoài Nhơn)</t>
    </r>
    <r>
      <rPr>
        <sz val="12"/>
        <rFont val="Times New Roman"/>
        <family val="1"/>
      </rPr>
      <t xml:space="preserve">
Năm đưa vào sử dụng 1984, diện tích 335,27 m2
 nguyên giá 157.577 ngàn đồng
</t>
    </r>
  </si>
  <si>
    <r>
      <t xml:space="preserve">Dãy nhà tập thể cấp 4,  2 phòng 
</t>
    </r>
    <r>
      <rPr>
        <sz val="12"/>
        <color indexed="8"/>
        <rFont val="Times New Roman"/>
        <family val="1"/>
      </rPr>
      <t xml:space="preserve"> (Điểm trường Chính Phường Hoài Thanh, thị xã Hoài Nhơn)</t>
    </r>
    <r>
      <rPr>
        <sz val="12"/>
        <rFont val="Times New Roman"/>
        <family val="1"/>
      </rPr>
      <t xml:space="preserve">
Năm đưa vào sử dụng 1991, diện tích 74,01 m2
 nguyên giá 34.785 ngàn đồng
</t>
    </r>
  </si>
  <si>
    <r>
      <t xml:space="preserve">Dãy nhà văn phòng cấp 4
</t>
    </r>
    <r>
      <rPr>
        <sz val="12"/>
        <color indexed="8"/>
        <rFont val="Times New Roman"/>
        <family val="1"/>
      </rPr>
      <t xml:space="preserve"> (Điểm trường Chính Phường Hoài Thanh, thị xã Hoài Nhơn)</t>
    </r>
    <r>
      <rPr>
        <sz val="12"/>
        <rFont val="Times New Roman"/>
        <family val="1"/>
      </rPr>
      <t xml:space="preserve">
Năm đưa vào sử dụng 1995, diện tích 74,41 m2
 nguyên giá 93.703 ngàn đồng
</t>
    </r>
  </si>
  <si>
    <t>04/HD-TD</t>
  </si>
  <si>
    <r>
      <t xml:space="preserve">Dãy phòng học cấp 4,  9 phòng 
</t>
    </r>
    <r>
      <rPr>
        <sz val="12"/>
        <color indexed="8"/>
        <rFont val="Times New Roman"/>
        <family val="1"/>
      </rPr>
      <t xml:space="preserve"> (Điểm trường Chính xã Hoài Châu Bắc, thị xã Hoài Nhơn)</t>
    </r>
    <r>
      <rPr>
        <sz val="12"/>
        <rFont val="Times New Roman"/>
        <family val="1"/>
      </rPr>
      <t xml:space="preserve">
Năm đưa vào sử dụng 1988, diện tích 576 m2
 nguyên giá 456.564 ngàn đồng
</t>
    </r>
  </si>
  <si>
    <r>
      <t xml:space="preserve">Dãy nhà văn phòng
</t>
    </r>
    <r>
      <rPr>
        <sz val="12"/>
        <color indexed="8"/>
        <rFont val="Times New Roman"/>
        <family val="1"/>
      </rPr>
      <t xml:space="preserve">  (Điểm trường Chính xã Hoài Châu Bắc, thị xã Hoài Nhơn)</t>
    </r>
    <r>
      <rPr>
        <sz val="12"/>
        <rFont val="Times New Roman"/>
        <family val="1"/>
      </rPr>
      <t xml:space="preserve">
Năm đưa vào sử dụng 1992, diện tích 112 m2
 nguyên giá 88.776 ngàn đồng
</t>
    </r>
  </si>
  <si>
    <t>05/HD-TD</t>
  </si>
  <si>
    <r>
      <t xml:space="preserve">Dãy phòng học cấp 4,  5 phòng 
</t>
    </r>
    <r>
      <rPr>
        <sz val="12"/>
        <color indexed="8"/>
        <rFont val="Times New Roman"/>
        <family val="1"/>
      </rPr>
      <t xml:space="preserve"> (Điểm trường Khu phố Thiện Chánh, Phường Tam Quan Bắc, thị xã Hoài Nhơn)</t>
    </r>
    <r>
      <rPr>
        <sz val="12"/>
        <rFont val="Times New Roman"/>
        <family val="1"/>
      </rPr>
      <t xml:space="preserve">
Năm đưa vào sử dụng 1976, diện tích 384 m2
 nguyên giá 171.080 ngàn đồng
</t>
    </r>
  </si>
  <si>
    <t>06/HD-TD</t>
  </si>
  <si>
    <t>11/HD-TD</t>
  </si>
  <si>
    <r>
      <t xml:space="preserve">Dãy phòng học cấp 4,  3 phòng 
</t>
    </r>
    <r>
      <rPr>
        <sz val="12"/>
        <color indexed="8"/>
        <rFont val="Times New Roman"/>
        <family val="1"/>
      </rPr>
      <t xml:space="preserve"> (Điểm trường chính, xã Hoài Châu, thị xã Hoài Nhơn)</t>
    </r>
    <r>
      <rPr>
        <sz val="12"/>
        <rFont val="Times New Roman"/>
        <family val="1"/>
      </rPr>
      <t xml:space="preserve">
Năm đưa vào sử dụng 1989 diện tích 182 m2
 nguyên giá 85.728 ngàn đồng
</t>
    </r>
  </si>
  <si>
    <t xml:space="preserve">Dãy phòng học cấp 4,  3 phòng 
 (Điểm trường chính, xã Hoài Châu, thị xã Hoài Nhơn)
Năm đưa vào sử dụng 2001 diện tích 182 m2
 nguyên giá 85.728 ngàn đồng
</t>
  </si>
  <si>
    <t>08/HD-TD</t>
  </si>
  <si>
    <r>
      <t xml:space="preserve">Dãy phòng học cấp 4,  4 phòng 
</t>
    </r>
    <r>
      <rPr>
        <sz val="12"/>
        <color indexed="8"/>
        <rFont val="Times New Roman"/>
        <family val="1"/>
      </rPr>
      <t xml:space="preserve"> (Điểm trường chính, Thôn Hy văn, xã Hoài Sơn, Thị xã Hoài Nhơn)</t>
    </r>
    <r>
      <rPr>
        <sz val="12"/>
        <rFont val="Times New Roman"/>
        <family val="1"/>
      </rPr>
      <t xml:space="preserve">
Năm đưa vào sử dụng 1985 diện tích 192 m2
 nguyên giá 108.544 ngàn đồng
</t>
    </r>
  </si>
  <si>
    <r>
      <t xml:space="preserve">Phòng học cấp 4,  1 phòng  
</t>
    </r>
    <r>
      <rPr>
        <sz val="12"/>
        <color indexed="8"/>
        <rFont val="Times New Roman"/>
        <family val="1"/>
      </rPr>
      <t xml:space="preserve"> (Điểm trường khu phố Tân Thành 2, phường Tam Quan Bắc, thị xã Hoài Nhơn)</t>
    </r>
    <r>
      <rPr>
        <sz val="12"/>
        <rFont val="Times New Roman"/>
        <family val="1"/>
      </rPr>
      <t xml:space="preserve">
Năm đưa vào sử dụng 1996, diện tích 67 m2
 nguyên giá 25.808 ngàn đồng
</t>
    </r>
  </si>
  <si>
    <t>Nhà đất điều chuyển cho UBND phường Tam Quan Bắc bố trí làm nơi đặt tủ sách pháp luật của phường theo QĐ số 2706/QĐ-UBND ngày 28/6/2021 của UBND tỉnh Bình Định</t>
  </si>
  <si>
    <t xml:space="preserve">Đất điểm trường khu phố Tân Thành 2, phường Tam Quan Bắc
Diện tích 235 m2
</t>
  </si>
  <si>
    <r>
      <t xml:space="preserve">Phòng học cấp 4,  1 phòng  
</t>
    </r>
    <r>
      <rPr>
        <sz val="12"/>
        <color indexed="8"/>
        <rFont val="Times New Roman"/>
        <family val="1"/>
      </rPr>
      <t xml:space="preserve"> (Điểm trường Thôn Định Trị, xã Hoài Mỹ, thị xã Hoài Nhơn)</t>
    </r>
    <r>
      <rPr>
        <sz val="12"/>
        <rFont val="Times New Roman"/>
        <family val="1"/>
      </rPr>
      <t xml:space="preserve">
Năm đưa vào sử dụng 2010, diện tích 63 m2
 nguyên giá 70.000 ngàn đồng
</t>
    </r>
  </si>
  <si>
    <t xml:space="preserve">Đất điểm trường Thôn Định Trị, xã Hoài Mỹ, thị xã Hoài Nhơn
Diện tích 209 m2
</t>
  </si>
  <si>
    <r>
      <t xml:space="preserve">Phòng học cấp 4,  1 phòng  
</t>
    </r>
    <r>
      <rPr>
        <sz val="12"/>
        <color indexed="8"/>
        <rFont val="Times New Roman"/>
        <family val="1"/>
      </rPr>
      <t xml:space="preserve"> (Điểm trường Thôn Định Công, xã Hoài Mỹ, thị xã Hoài Nhơn)</t>
    </r>
    <r>
      <rPr>
        <sz val="12"/>
        <rFont val="Times New Roman"/>
        <family val="1"/>
      </rPr>
      <t xml:space="preserve">
Năm đưa vào sử dụng 2005, diện tích 63 m2
 nguyên giá 83.000 ngàn đồng
</t>
    </r>
  </si>
  <si>
    <t xml:space="preserve">Đất điểm trường Thôn Định Công, xã Hoài Mỹ, thị xã Hoài Nhơn
Diện tích 500 m2
</t>
  </si>
  <si>
    <r>
      <t xml:space="preserve">Phòng học cấp 4,  1 phòng  
</t>
    </r>
    <r>
      <rPr>
        <sz val="12"/>
        <color indexed="8"/>
        <rFont val="Times New Roman"/>
        <family val="1"/>
      </rPr>
      <t xml:space="preserve"> (Điểm trường Thôn Mỹ Thọ, xã Hoài Mỹ, thị xã Hoài Nhơn)</t>
    </r>
    <r>
      <rPr>
        <sz val="12"/>
        <rFont val="Times New Roman"/>
        <family val="1"/>
      </rPr>
      <t xml:space="preserve">
Năm đưa vào sử dụng 2005, diện tích 48 m2
 nguyên giá 40.000 ngàn đồng
</t>
    </r>
  </si>
  <si>
    <t xml:space="preserve">Đất điểm trường Thôn Mỹ Thọ, xã Hoài Mỹ, thị xã Hoài Nhơn
Diện tích 635 m2
</t>
  </si>
  <si>
    <r>
      <t xml:space="preserve">Phòng học cấp 4,  1 phòng  
</t>
    </r>
    <r>
      <rPr>
        <sz val="12"/>
        <color indexed="8"/>
        <rFont val="Times New Roman"/>
        <family val="1"/>
      </rPr>
      <t xml:space="preserve"> (Điểm trường Thôn Phú Xuân, xã Hoài Mỹ, thị xã Hoài Nhơn)</t>
    </r>
    <r>
      <rPr>
        <sz val="12"/>
        <rFont val="Times New Roman"/>
        <family val="1"/>
      </rPr>
      <t xml:space="preserve">
Năm đưa vào sử dụng 2006, diện tích 25 m2
 nguyên giá 40.000 ngàn đồng
</t>
    </r>
  </si>
  <si>
    <t xml:space="preserve">Đất điểm trường Thôn Phú Xuân, xã Hoài Mỹ, thị xã Hoài Nhơn)
Diện tích 416 m2
</t>
  </si>
  <si>
    <r>
      <t xml:space="preserve">Phòng học cấp 4,  1 phòng  
</t>
    </r>
    <r>
      <rPr>
        <sz val="12"/>
        <color indexed="8"/>
        <rFont val="Times New Roman"/>
        <family val="1"/>
      </rPr>
      <t xml:space="preserve"> (Điểm trường Thôn Xuân Vinh, xã Hoài Mỹ, thị xã Hoài Nhơn)</t>
    </r>
    <r>
      <rPr>
        <sz val="12"/>
        <rFont val="Times New Roman"/>
        <family val="1"/>
      </rPr>
      <t xml:space="preserve">
Năm đưa vào sử dụng 2009, diện tích 40 m2
 nguyên giá 77.000 ngàn đồng
</t>
    </r>
  </si>
  <si>
    <t xml:space="preserve">Đất điểm trường Thôn Xuân Vinh, xã Hoài Mỹ, thị xã Hoài Nhơn
Diện tích 400 m2
</t>
  </si>
  <si>
    <r>
      <t xml:space="preserve">Phòng học cấp 4,  1 phòng  
</t>
    </r>
    <r>
      <rPr>
        <sz val="12"/>
        <color indexed="8"/>
        <rFont val="Times New Roman"/>
        <family val="1"/>
      </rPr>
      <t xml:space="preserve"> (Điểm trường Thôn Lộ Diêu, xã Hoài Mỹ, thị xã Hoài Nhơn)</t>
    </r>
    <r>
      <rPr>
        <sz val="12"/>
        <rFont val="Times New Roman"/>
        <family val="1"/>
      </rPr>
      <t xml:space="preserve">
Năm đưa vào sử dụng 2000, diện tích 35 m2
 nguyên giá 50.000 ngàn đồng
</t>
    </r>
  </si>
  <si>
    <t xml:space="preserve">Đất điểm trường Thôn Lộ Diêu, xã Hoài Mỹ, thị xã Hoài Nhơn
Diện tích 362 m2
</t>
  </si>
  <si>
    <r>
      <t xml:space="preserve">Phòng học cấp 4,  2 phòng  
</t>
    </r>
    <r>
      <rPr>
        <sz val="12"/>
        <color indexed="8"/>
        <rFont val="Times New Roman"/>
        <family val="1"/>
      </rPr>
      <t xml:space="preserve"> (Điểm trường Khu Phố Bình Chương, Phường Hoài Đức, thị xã Hoài Nhơn)</t>
    </r>
    <r>
      <rPr>
        <sz val="12"/>
        <rFont val="Times New Roman"/>
        <family val="1"/>
      </rPr>
      <t xml:space="preserve">
Năm đưa vào sử dụng 2009, diện tích 89 m2
 nguyên giá 245.569 ngàn đồng
</t>
    </r>
  </si>
  <si>
    <t xml:space="preserve">Đất điểm trường  Khu Phố Bình Chương, Phường Hoài Đức, thị xã Hoài Nhơn
Diện tích 568,3 m2
</t>
  </si>
  <si>
    <t>Trường MN Hoài Châu</t>
  </si>
  <si>
    <r>
      <t xml:space="preserve">Phòng học cấp 4,  1 phòng  
</t>
    </r>
    <r>
      <rPr>
        <sz val="12"/>
        <color indexed="8"/>
        <rFont val="Times New Roman"/>
        <family val="1"/>
      </rPr>
      <t xml:space="preserve"> (Điểm trường Thôn An Quý Bắc, xã Hoài Châu, thị xã Hoài Nhơn)</t>
    </r>
    <r>
      <rPr>
        <sz val="12"/>
        <rFont val="Times New Roman"/>
        <family val="1"/>
      </rPr>
      <t xml:space="preserve">
Năm đưa vào sử dụng 1987, diện tích 48 m2
 nguyên giá 16.000 ngàn đồng
</t>
    </r>
  </si>
  <si>
    <t xml:space="preserve">Đất điểm trường Thôn An Quý Bắc, xã Hoài Châu
Diện tích 634 m2
</t>
  </si>
  <si>
    <t>Trường TH số 1 Hoài Sơn và TH số 2 Hoài Sơn (Nay là TH Hoài sơn)</t>
  </si>
  <si>
    <r>
      <t xml:space="preserve">Phòng học cấp 4,  3 phòng  
</t>
    </r>
    <r>
      <rPr>
        <sz val="11"/>
        <color indexed="8"/>
        <rFont val="Times New Roman"/>
        <family val="1"/>
      </rPr>
      <t xml:space="preserve"> (Điểm trường Thôn An Đổ, xã Hoài Sơn, thị xã Hoài Nhơn)</t>
    </r>
    <r>
      <rPr>
        <sz val="11"/>
        <rFont val="Times New Roman"/>
        <family val="1"/>
      </rPr>
      <t xml:space="preserve">
Năm đưa vào sử dụng 1983, diện tích 182,4 m2
 nguyên giá 85.728 ngàn đồng
</t>
    </r>
  </si>
  <si>
    <t xml:space="preserve">Đất điểm trường Thôn An Đổ, xã Hoài Sơn
Diện tích 2640 m2
</t>
  </si>
  <si>
    <r>
      <t xml:space="preserve">Phòng học cấp 4,  3 phòng  
</t>
    </r>
    <r>
      <rPr>
        <sz val="11"/>
        <color indexed="8"/>
        <rFont val="Times New Roman"/>
        <family val="1"/>
      </rPr>
      <t xml:space="preserve"> (Điểm trường Thôn Hy Tường, xã Hoài Sơn, thị xã Hoài Nhơn)</t>
    </r>
    <r>
      <rPr>
        <sz val="11"/>
        <rFont val="Times New Roman"/>
        <family val="1"/>
      </rPr>
      <t xml:space="preserve">
Năm đưa vào sử dụng 1985, diện tích 260 m2
 nguyên giá 126.618 ngàn đồng
</t>
    </r>
  </si>
  <si>
    <t xml:space="preserve">Đất điểm trường Thôn Hy Tường, xã Hoài Sơn
Diện tích 1088 m2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</si>
</sst>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0_);\(0.0\)"/>
    <numFmt numFmtId="178" formatCode="#,##0.000_);\(#,##0.000\)"/>
    <numFmt numFmtId="179" formatCode="0.0"/>
    <numFmt numFmtId="180" formatCode="0_);\(0\)"/>
    <numFmt numFmtId="181" formatCode="_(* #,##0.0_);_(* \(#,##0.0\);_(* &quot;-&quot;?_);_(@_)"/>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0\ _₫"/>
    <numFmt numFmtId="190" formatCode="#,##0.0"/>
    <numFmt numFmtId="191" formatCode="\$#,##0\ ;\(\$#,##0\)"/>
    <numFmt numFmtId="192" formatCode="0.0000000000"/>
    <numFmt numFmtId="193" formatCode="&quot;VND&quot;#,##0_);[Red]\(&quot;VND&quot;#,##0\)"/>
    <numFmt numFmtId="194" formatCode="0##,###.00"/>
    <numFmt numFmtId="195" formatCode="&quot;\&quot;#,##0;[Red]&quot;\&quot;&quot;\&quot;\-#,##0"/>
    <numFmt numFmtId="196" formatCode="&quot;\&quot;#,##0.00;[Red]&quot;\&quot;&quot;\&quot;&quot;\&quot;&quot;\&quot;&quot;\&quot;&quot;\&quot;\-#,##0.00"/>
    <numFmt numFmtId="197" formatCode="&quot;\&quot;#,##0.00;[Red]&quot;\&quot;\-#,##0.00"/>
    <numFmt numFmtId="198" formatCode="&quot;\&quot;#,##0;[Red]&quot;\&quot;\-#,##0"/>
  </numFmts>
  <fonts count="90">
    <font>
      <sz val="10"/>
      <name val="Arial"/>
      <family val="0"/>
    </font>
    <font>
      <sz val="12"/>
      <name val="Times New Roman"/>
      <family val="1"/>
    </font>
    <font>
      <b/>
      <sz val="12"/>
      <name val="Times New Roman"/>
      <family val="1"/>
    </font>
    <font>
      <b/>
      <i/>
      <sz val="12"/>
      <name val="Times New Roman"/>
      <family val="1"/>
    </font>
    <font>
      <sz val="12"/>
      <color indexed="8"/>
      <name val="Times New Roman"/>
      <family val="1"/>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sz val="12"/>
      <name val="VNI-Times"/>
      <family val="0"/>
    </font>
    <font>
      <sz val="13"/>
      <name val="Times New Roman"/>
      <family val="1"/>
    </font>
    <font>
      <sz val="10"/>
      <color indexed="8"/>
      <name val="Times New Roman"/>
      <family val="1"/>
    </font>
    <font>
      <b/>
      <sz val="10"/>
      <color indexed="8"/>
      <name val="Times New Roman"/>
      <family val="1"/>
    </font>
    <font>
      <i/>
      <sz val="10"/>
      <color indexed="8"/>
      <name val="Times New Roman"/>
      <family val="1"/>
    </font>
    <font>
      <sz val="9"/>
      <color indexed="8"/>
      <name val="Times New Roman"/>
      <family val="1"/>
    </font>
    <font>
      <sz val="9"/>
      <name val="Times New Roman"/>
      <family val="1"/>
    </font>
    <font>
      <b/>
      <sz val="9"/>
      <name val="Times New Roman"/>
      <family val="1"/>
    </font>
    <font>
      <sz val="8"/>
      <color indexed="8"/>
      <name val="Arial"/>
      <family val="2"/>
    </font>
    <font>
      <b/>
      <vertAlign val="superscript"/>
      <sz val="10"/>
      <name val="Times New Roman"/>
      <family val="1"/>
    </font>
    <font>
      <sz val="12"/>
      <name val="¹UAAA¼"/>
      <family val="3"/>
    </font>
    <font>
      <sz val="11"/>
      <name val="VNtimes new roman"/>
      <family val="0"/>
    </font>
    <font>
      <b/>
      <sz val="12"/>
      <name val="Arial"/>
      <family val="2"/>
    </font>
    <font>
      <b/>
      <sz val="18"/>
      <name val="Arial"/>
      <family val="2"/>
    </font>
    <font>
      <sz val="10"/>
      <name val="VNtimes new roman"/>
      <family val="0"/>
    </font>
    <font>
      <sz val="12"/>
      <name val="VNtimes new roman"/>
      <family val="0"/>
    </font>
    <font>
      <sz val="14"/>
      <name val="뼻뮝"/>
      <family val="3"/>
    </font>
    <font>
      <sz val="12"/>
      <name val="뼻뮝"/>
      <family val="1"/>
    </font>
    <font>
      <sz val="12"/>
      <name val="바탕체"/>
      <family val="1"/>
    </font>
    <font>
      <sz val="10"/>
      <name val="굴림체"/>
      <family val="3"/>
    </font>
    <font>
      <sz val="11"/>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i/>
      <sz val="8"/>
      <color indexed="8"/>
      <name val="Times New Roman"/>
      <family val="1"/>
    </font>
    <font>
      <sz val="10"/>
      <color indexed="8"/>
      <name val="Arial"/>
      <family val="2"/>
    </font>
    <font>
      <b/>
      <sz val="9"/>
      <color indexed="8"/>
      <name val="Times New Roman"/>
      <family val="1"/>
    </font>
    <font>
      <i/>
      <sz val="9"/>
      <color indexed="8"/>
      <name val="Times New Roman"/>
      <family val="1"/>
    </font>
    <font>
      <sz val="10"/>
      <color indexed="10"/>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tint="0.04998999834060669"/>
      <name val="Times New Roman"/>
      <family val="1"/>
    </font>
    <font>
      <i/>
      <sz val="8"/>
      <color theme="1" tint="0.04998999834060669"/>
      <name val="Times New Roman"/>
      <family val="1"/>
    </font>
    <font>
      <sz val="9"/>
      <color theme="1" tint="0.04998999834060669"/>
      <name val="Times New Roman"/>
      <family val="1"/>
    </font>
    <font>
      <sz val="10"/>
      <color theme="1"/>
      <name val="Arial"/>
      <family val="2"/>
    </font>
    <font>
      <b/>
      <sz val="9"/>
      <color theme="1" tint="0.04998999834060669"/>
      <name val="Times New Roman"/>
      <family val="1"/>
    </font>
    <font>
      <i/>
      <sz val="9"/>
      <color theme="1" tint="0.04998999834060669"/>
      <name val="Times New Roman"/>
      <family val="1"/>
    </font>
    <font>
      <sz val="9"/>
      <color rgb="FF000000"/>
      <name val="Times New Roman"/>
      <family val="1"/>
    </font>
    <font>
      <sz val="9"/>
      <color theme="1"/>
      <name val="Times New Roman"/>
      <family val="1"/>
    </font>
    <font>
      <b/>
      <sz val="9"/>
      <color rgb="FF000000"/>
      <name val="Times New Roman"/>
      <family val="1"/>
    </font>
    <font>
      <sz val="8"/>
      <color theme="1" tint="0.04998999834060669"/>
      <name val="Arial"/>
      <family val="2"/>
    </font>
    <font>
      <sz val="10"/>
      <color rgb="FFFF0000"/>
      <name val="Times New Roman"/>
      <family val="1"/>
    </font>
    <font>
      <sz val="10"/>
      <color theme="1" tint="0.04998999834060669"/>
      <name val="Times New Roman"/>
      <family val="1"/>
    </font>
    <font>
      <b/>
      <sz val="10"/>
      <color theme="1" tint="0.04998999834060669"/>
      <name val="Times New Roman"/>
      <family val="1"/>
    </font>
    <font>
      <b/>
      <sz val="12"/>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style="double"/>
      <right style="thin"/>
      <top style="double"/>
      <bottom style="double"/>
    </border>
    <border>
      <left style="thin"/>
      <right style="thin"/>
      <top style="double"/>
      <bottom style="double"/>
    </border>
    <border>
      <left style="double"/>
      <right style="thin"/>
      <top style="double"/>
      <bottom style="thin"/>
    </border>
    <border>
      <left style="thin"/>
      <right style="thin"/>
      <top>
        <color indexed="63"/>
      </top>
      <bottom style="hair"/>
    </border>
    <border>
      <left style="thin"/>
      <right style="thin"/>
      <top style="thin"/>
      <bottom style="hair"/>
    </border>
    <border>
      <left>
        <color indexed="63"/>
      </left>
      <right style="thin"/>
      <top style="thin"/>
      <bottom style="thin"/>
    </border>
    <border>
      <left style="double"/>
      <right style="thin"/>
      <top>
        <color indexed="63"/>
      </top>
      <bottom style="thin"/>
    </border>
    <border>
      <left style="thin"/>
      <right style="double"/>
      <top style="double"/>
      <bottom style="double"/>
    </border>
    <border>
      <left style="thin"/>
      <right style="double"/>
      <top style="double"/>
      <bottom style="thin"/>
    </border>
    <border>
      <left style="thin"/>
      <right style="double"/>
      <top>
        <color indexed="63"/>
      </top>
      <bottom style="hair"/>
    </border>
    <border>
      <left style="thin"/>
      <right style="double"/>
      <top style="hair"/>
      <bottom style="hair"/>
    </border>
    <border>
      <left style="thin"/>
      <right style="double"/>
      <top style="thin"/>
      <bottom style="hair"/>
    </border>
    <border>
      <left style="thin"/>
      <right style="double"/>
      <top style="hair"/>
      <bottom style="thin"/>
    </border>
    <border>
      <left style="thin"/>
      <right style="double"/>
      <top>
        <color indexed="63"/>
      </top>
      <bottom style="thin"/>
    </border>
    <border>
      <left style="thin"/>
      <right style="thin"/>
      <top style="double"/>
      <bottom style="thin"/>
    </border>
    <border>
      <left style="thin"/>
      <right style="double"/>
      <top>
        <color indexed="63"/>
      </top>
      <bottom>
        <color indexed="63"/>
      </bottom>
    </border>
    <border>
      <left style="thin"/>
      <right style="thin"/>
      <top>
        <color indexed="63"/>
      </top>
      <bottom style="thin"/>
    </border>
    <border>
      <left style="thin"/>
      <right style="double"/>
      <top style="hair"/>
      <bottom>
        <color indexed="63"/>
      </bottom>
    </border>
    <border>
      <left style="double"/>
      <right>
        <color indexed="63"/>
      </right>
      <top>
        <color indexed="63"/>
      </top>
      <bottom>
        <color indexed="63"/>
      </bottom>
    </border>
    <border>
      <left style="double"/>
      <right style="thin"/>
      <top style="thin"/>
      <bottom style="thin"/>
    </border>
    <border>
      <left style="double"/>
      <right>
        <color indexed="63"/>
      </right>
      <top>
        <color indexed="63"/>
      </top>
      <bottom style="double"/>
    </border>
    <border>
      <left style="thin"/>
      <right style="double"/>
      <top style="hair"/>
      <bottom style="double"/>
    </border>
    <border>
      <left style="thin"/>
      <right style="thin"/>
      <top style="hair"/>
      <bottom>
        <color indexed="63"/>
      </bottom>
    </border>
    <border>
      <left style="thin"/>
      <right style="thin"/>
      <top>
        <color indexed="63"/>
      </top>
      <bottom>
        <color indexed="63"/>
      </bottom>
    </border>
    <border>
      <left style="thin"/>
      <right style="thin"/>
      <top style="hair"/>
      <bottom style="double"/>
    </border>
    <border>
      <left style="thin"/>
      <right style="thin"/>
      <top style="thin"/>
      <bottom>
        <color indexed="63"/>
      </bottom>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thin"/>
      <bottom style="hair"/>
    </border>
    <border>
      <left style="double"/>
      <right style="thin"/>
      <top>
        <color indexed="63"/>
      </top>
      <bottom>
        <color indexed="63"/>
      </bottom>
    </border>
    <border>
      <left style="double"/>
      <right style="thin"/>
      <top style="hair"/>
      <bottom style="hair"/>
    </border>
    <border>
      <left style="double"/>
      <right style="thin"/>
      <top style="hair"/>
      <bottom style="thin"/>
    </border>
    <border>
      <left style="double"/>
      <right style="thin"/>
      <top>
        <color indexed="63"/>
      </top>
      <bottom style="hair"/>
    </border>
    <border>
      <left style="double"/>
      <right style="thin"/>
      <top style="thin"/>
      <bottom>
        <color indexed="63"/>
      </bottom>
    </border>
    <border>
      <left style="double"/>
      <right style="thin"/>
      <top style="hair"/>
      <bottom>
        <color indexed="63"/>
      </bottom>
    </border>
    <border>
      <left style="thin"/>
      <right style="thin"/>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s>
  <cellStyleXfs count="3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59" fillId="26" borderId="0" applyNumberFormat="0" applyBorder="0" applyAlignment="0" applyProtection="0"/>
    <xf numFmtId="0" fontId="20" fillId="0" borderId="0">
      <alignment/>
      <protection/>
    </xf>
    <xf numFmtId="0" fontId="20" fillId="0" borderId="0">
      <alignment/>
      <protection/>
    </xf>
    <xf numFmtId="0" fontId="6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43"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0" fillId="0" borderId="0" applyFont="0" applyFill="0" applyBorder="0" applyAlignment="0" applyProtection="0"/>
    <xf numFmtId="171" fontId="1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43"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0" fillId="0" borderId="0" applyFont="0" applyFill="0" applyBorder="0" applyAlignment="0" applyProtection="0"/>
    <xf numFmtId="191" fontId="0"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0" fontId="61" fillId="28" borderId="2" applyNumberFormat="0" applyAlignment="0" applyProtection="0"/>
    <xf numFmtId="0" fontId="0" fillId="0" borderId="0" applyFont="0" applyFill="0" applyBorder="0" applyAlignment="0" applyProtection="0"/>
    <xf numFmtId="0" fontId="62" fillId="0" borderId="0" applyNumberFormat="0" applyFill="0" applyBorder="0" applyAlignment="0" applyProtection="0"/>
    <xf numFmtId="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22" fillId="0" borderId="3" applyNumberFormat="0" applyAlignment="0" applyProtection="0"/>
    <xf numFmtId="0" fontId="22" fillId="0" borderId="4">
      <alignment horizontal="left" vertical="center"/>
      <protection/>
    </xf>
    <xf numFmtId="0" fontId="65"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6"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8" applyNumberFormat="0" applyFill="0" applyAlignment="0" applyProtection="0"/>
    <xf numFmtId="0" fontId="71" fillId="31" borderId="0" applyNumberFormat="0" applyBorder="0" applyAlignment="0" applyProtection="0"/>
    <xf numFmtId="193" fontId="24" fillId="0" borderId="0">
      <alignment/>
      <protection/>
    </xf>
    <xf numFmtId="193" fontId="24" fillId="0" borderId="0">
      <alignment/>
      <protection/>
    </xf>
    <xf numFmtId="194" fontId="25" fillId="0" borderId="0">
      <alignment/>
      <protection/>
    </xf>
    <xf numFmtId="194" fontId="25"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57" fillId="0" borderId="0">
      <alignment/>
      <protection/>
    </xf>
    <xf numFmtId="0" fontId="10" fillId="0" borderId="0">
      <alignment/>
      <protection/>
    </xf>
    <xf numFmtId="0" fontId="0" fillId="0" borderId="0">
      <alignment/>
      <protection/>
    </xf>
    <xf numFmtId="0" fontId="10" fillId="0" borderId="0">
      <alignment/>
      <protection/>
    </xf>
    <xf numFmtId="0" fontId="57" fillId="0" borderId="0">
      <alignment/>
      <protection/>
    </xf>
    <xf numFmtId="0" fontId="10" fillId="0" borderId="0">
      <alignment/>
      <protection/>
    </xf>
    <xf numFmtId="0" fontId="0" fillId="0" borderId="0">
      <alignment/>
      <protection/>
    </xf>
    <xf numFmtId="0" fontId="5"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0" fillId="0" borderId="0">
      <alignment/>
      <protection/>
    </xf>
    <xf numFmtId="0" fontId="0" fillId="32" borderId="9" applyNumberFormat="0" applyFont="0" applyAlignment="0" applyProtection="0"/>
    <xf numFmtId="0" fontId="72"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0" fillId="0" borderId="12" applyNumberFormat="0" applyFont="0" applyFill="0" applyAlignment="0" applyProtection="0"/>
    <xf numFmtId="0" fontId="0" fillId="0" borderId="12" applyNumberFormat="0" applyFont="0" applyFill="0" applyAlignment="0" applyProtection="0"/>
    <xf numFmtId="0" fontId="75"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0" fontId="0" fillId="0" borderId="0" applyFont="0" applyFill="0" applyBorder="0" applyAlignment="0" applyProtection="0"/>
    <xf numFmtId="0" fontId="27" fillId="0" borderId="0">
      <alignment/>
      <protection/>
    </xf>
    <xf numFmtId="195" fontId="0" fillId="0" borderId="0" applyFont="0" applyFill="0" applyBorder="0" applyAlignment="0" applyProtection="0"/>
    <xf numFmtId="196" fontId="0" fillId="0" borderId="0" applyFont="0" applyFill="0" applyBorder="0" applyAlignment="0" applyProtection="0"/>
    <xf numFmtId="197" fontId="28" fillId="0" borderId="0" applyFont="0" applyFill="0" applyBorder="0" applyAlignment="0" applyProtection="0"/>
    <xf numFmtId="198" fontId="28" fillId="0" borderId="0" applyFont="0" applyFill="0" applyBorder="0" applyAlignment="0" applyProtection="0"/>
    <xf numFmtId="0" fontId="29" fillId="0" borderId="0">
      <alignment/>
      <protection/>
    </xf>
  </cellStyleXfs>
  <cellXfs count="403">
    <xf numFmtId="0" fontId="0" fillId="0" borderId="0" xfId="0" applyAlignment="1">
      <alignment/>
    </xf>
    <xf numFmtId="0" fontId="2" fillId="0" borderId="0" xfId="0" applyFont="1" applyAlignment="1">
      <alignment horizontal="right" vertical="center"/>
    </xf>
    <xf numFmtId="0" fontId="1" fillId="0" borderId="0" xfId="0" applyFont="1" applyAlignment="1">
      <alignment vertical="center"/>
    </xf>
    <xf numFmtId="0" fontId="2" fillId="0" borderId="0" xfId="0" applyFont="1" applyAlignment="1">
      <alignment horizontal="left" vertical="center"/>
    </xf>
    <xf numFmtId="0" fontId="1" fillId="0" borderId="13" xfId="0" applyFont="1" applyBorder="1" applyAlignment="1">
      <alignment horizontal="center" vertical="center" wrapText="1"/>
    </xf>
    <xf numFmtId="0" fontId="2" fillId="0" borderId="0" xfId="0" applyFont="1" applyAlignment="1">
      <alignment horizontal="right" vertical="center" wrapText="1"/>
    </xf>
    <xf numFmtId="0" fontId="2" fillId="0" borderId="13" xfId="0" applyFont="1" applyBorder="1" applyAlignment="1">
      <alignment horizontal="center" vertical="center" wrapText="1"/>
    </xf>
    <xf numFmtId="3" fontId="1" fillId="0" borderId="0" xfId="0" applyNumberFormat="1" applyFont="1" applyAlignment="1">
      <alignment vertical="center"/>
    </xf>
    <xf numFmtId="3" fontId="1" fillId="0" borderId="0" xfId="0" applyNumberFormat="1" applyFont="1" applyAlignment="1">
      <alignment horizontal="right" vertical="center"/>
    </xf>
    <xf numFmtId="0" fontId="1" fillId="0" borderId="0" xfId="0" applyFont="1" applyAlignment="1">
      <alignment horizontal="center" vertical="center"/>
    </xf>
    <xf numFmtId="3" fontId="1" fillId="0" borderId="0" xfId="0" applyNumberFormat="1" applyFont="1" applyAlignment="1">
      <alignment horizontal="left" vertical="center"/>
    </xf>
    <xf numFmtId="0" fontId="2" fillId="0" borderId="13" xfId="0" applyFont="1" applyBorder="1" applyAlignment="1" quotePrefix="1">
      <alignment horizontal="center" vertical="center" wrapText="1"/>
    </xf>
    <xf numFmtId="0" fontId="2" fillId="0" borderId="0" xfId="0" applyFont="1" applyAlignment="1">
      <alignment horizontal="center"/>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3"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xf>
    <xf numFmtId="3" fontId="6" fillId="0" borderId="0" xfId="0" applyNumberFormat="1"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right" vertical="center"/>
    </xf>
    <xf numFmtId="0" fontId="6" fillId="0" borderId="0" xfId="0" applyFont="1" applyAlignment="1">
      <alignment vertical="center"/>
    </xf>
    <xf numFmtId="3" fontId="6" fillId="0" borderId="0" xfId="0" applyNumberFormat="1" applyFont="1" applyAlignment="1">
      <alignment horizontal="left" vertical="center"/>
    </xf>
    <xf numFmtId="0" fontId="7" fillId="0" borderId="0" xfId="0" applyFont="1" applyAlignment="1">
      <alignment horizontal="right" vertical="center" wrapText="1"/>
    </xf>
    <xf numFmtId="0" fontId="1" fillId="0" borderId="0" xfId="0" applyFont="1" applyAlignment="1">
      <alignment horizontal="center"/>
    </xf>
    <xf numFmtId="0" fontId="2" fillId="0" borderId="13" xfId="0" applyFont="1" applyBorder="1" applyAlignment="1">
      <alignment horizontal="center" vertical="top" wrapText="1"/>
    </xf>
    <xf numFmtId="0" fontId="3" fillId="0" borderId="13" xfId="0" applyFont="1" applyBorder="1" applyAlignment="1">
      <alignment horizontal="center" wrapText="1"/>
    </xf>
    <xf numFmtId="0" fontId="1" fillId="0" borderId="0" xfId="0" applyFont="1" applyAlignment="1">
      <alignment/>
    </xf>
    <xf numFmtId="0" fontId="2" fillId="0" borderId="0" xfId="0" applyFont="1" applyAlignment="1">
      <alignment/>
    </xf>
    <xf numFmtId="0" fontId="2" fillId="0" borderId="13" xfId="0" applyFont="1" applyBorder="1" applyAlignment="1">
      <alignment horizontal="left" vertical="center" wrapText="1"/>
    </xf>
    <xf numFmtId="0" fontId="2" fillId="0" borderId="0" xfId="0" applyFont="1" applyAlignment="1">
      <alignment/>
    </xf>
    <xf numFmtId="0" fontId="1" fillId="0" borderId="13" xfId="0" applyFont="1" applyBorder="1" applyAlignment="1">
      <alignment/>
    </xf>
    <xf numFmtId="0" fontId="13" fillId="0" borderId="13" xfId="0" applyFont="1" applyBorder="1" applyAlignment="1">
      <alignment horizontal="center" vertical="center" wrapText="1"/>
    </xf>
    <xf numFmtId="0" fontId="12" fillId="0" borderId="0" xfId="0" applyFont="1" applyAlignment="1">
      <alignment/>
    </xf>
    <xf numFmtId="0" fontId="12" fillId="0" borderId="0" xfId="0" applyFont="1" applyBorder="1" applyAlignment="1">
      <alignment/>
    </xf>
    <xf numFmtId="176" fontId="1" fillId="0" borderId="0" xfId="47" applyNumberFormat="1" applyFont="1" applyAlignment="1">
      <alignment/>
    </xf>
    <xf numFmtId="0" fontId="6" fillId="0" borderId="14" xfId="0" applyFont="1" applyBorder="1" applyAlignment="1">
      <alignment horizontal="left" vertical="center" wrapText="1"/>
    </xf>
    <xf numFmtId="0" fontId="76" fillId="0" borderId="0" xfId="0" applyFont="1" applyAlignment="1">
      <alignment/>
    </xf>
    <xf numFmtId="0" fontId="76" fillId="0" borderId="15" xfId="0" applyFont="1" applyBorder="1" applyAlignment="1">
      <alignment horizontal="center" vertical="center" wrapText="1"/>
    </xf>
    <xf numFmtId="0" fontId="76" fillId="0" borderId="0" xfId="0" applyFont="1" applyAlignment="1">
      <alignment horizontal="center"/>
    </xf>
    <xf numFmtId="0" fontId="77" fillId="0" borderId="16" xfId="0" applyFont="1" applyBorder="1" applyAlignment="1">
      <alignment horizontal="center" vertical="top" wrapText="1"/>
    </xf>
    <xf numFmtId="0" fontId="77" fillId="0" borderId="17" xfId="0" applyFont="1" applyBorder="1" applyAlignment="1">
      <alignment horizontal="center" vertical="top" wrapText="1"/>
    </xf>
    <xf numFmtId="0" fontId="76" fillId="0" borderId="18" xfId="0" applyFont="1" applyBorder="1" applyAlignment="1">
      <alignment horizontal="center" vertical="center" wrapText="1"/>
    </xf>
    <xf numFmtId="0" fontId="76" fillId="0" borderId="19" xfId="0" applyFont="1" applyBorder="1" applyAlignment="1">
      <alignment horizontal="left" vertical="center" wrapText="1"/>
    </xf>
    <xf numFmtId="0" fontId="76" fillId="0" borderId="14" xfId="0" applyFont="1" applyBorder="1" applyAlignment="1">
      <alignment horizontal="left" vertical="center" wrapText="1"/>
    </xf>
    <xf numFmtId="0" fontId="76" fillId="0" borderId="0" xfId="0" applyFont="1" applyAlignment="1">
      <alignment wrapText="1"/>
    </xf>
    <xf numFmtId="0" fontId="76" fillId="0" borderId="20" xfId="0" applyFont="1" applyBorder="1" applyAlignment="1">
      <alignment horizontal="left" vertical="center" wrapText="1"/>
    </xf>
    <xf numFmtId="0" fontId="76" fillId="0" borderId="14" xfId="0" applyFont="1" applyBorder="1" applyAlignment="1" quotePrefix="1">
      <alignment horizontal="left" vertical="center" wrapText="1"/>
    </xf>
    <xf numFmtId="0" fontId="76" fillId="0" borderId="15" xfId="0" applyFont="1" applyBorder="1" applyAlignment="1" quotePrefix="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6" fillId="0" borderId="13" xfId="0" applyFont="1" applyBorder="1" applyAlignment="1">
      <alignment vertical="center"/>
    </xf>
    <xf numFmtId="0" fontId="6" fillId="0" borderId="0" xfId="0" applyFont="1" applyBorder="1" applyAlignment="1">
      <alignment vertical="center"/>
    </xf>
    <xf numFmtId="0" fontId="76" fillId="0" borderId="0" xfId="0" applyFont="1" applyBorder="1" applyAlignment="1">
      <alignment/>
    </xf>
    <xf numFmtId="0" fontId="7" fillId="0" borderId="0" xfId="0" applyFont="1" applyBorder="1" applyAlignment="1">
      <alignment vertical="center"/>
    </xf>
    <xf numFmtId="0" fontId="6" fillId="0" borderId="21" xfId="0" applyFont="1" applyBorder="1" applyAlignment="1">
      <alignment vertical="center"/>
    </xf>
    <xf numFmtId="3" fontId="78" fillId="0" borderId="13" xfId="50" applyNumberFormat="1" applyFont="1" applyFill="1" applyBorder="1" applyAlignment="1">
      <alignment horizontal="center" vertical="center" wrapText="1"/>
    </xf>
    <xf numFmtId="176" fontId="78" fillId="0" borderId="13" xfId="50" applyNumberFormat="1" applyFont="1" applyFill="1" applyBorder="1" applyAlignment="1">
      <alignment horizontal="center" vertical="center" wrapText="1"/>
    </xf>
    <xf numFmtId="0" fontId="6" fillId="0" borderId="13" xfId="0" applyFont="1" applyBorder="1" applyAlignment="1">
      <alignment horizontal="center"/>
    </xf>
    <xf numFmtId="0" fontId="79" fillId="0" borderId="0" xfId="0" applyFont="1" applyAlignment="1">
      <alignment/>
    </xf>
    <xf numFmtId="0" fontId="16" fillId="0" borderId="13" xfId="0" applyFont="1" applyBorder="1" applyAlignment="1">
      <alignment horizontal="center" vertical="center"/>
    </xf>
    <xf numFmtId="0" fontId="16" fillId="0" borderId="13"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xf>
    <xf numFmtId="176" fontId="16" fillId="0" borderId="13" xfId="47" applyNumberFormat="1" applyFont="1" applyFill="1" applyBorder="1" applyAlignment="1">
      <alignment horizontal="center" vertical="center" wrapText="1"/>
    </xf>
    <xf numFmtId="176" fontId="78" fillId="0" borderId="13" xfId="47" applyNumberFormat="1" applyFont="1" applyFill="1" applyBorder="1" applyAlignment="1">
      <alignment horizontal="center" vertical="center" wrapText="1"/>
    </xf>
    <xf numFmtId="176" fontId="6" fillId="0" borderId="0" xfId="47" applyNumberFormat="1" applyFont="1" applyAlignment="1">
      <alignment/>
    </xf>
    <xf numFmtId="0" fontId="16" fillId="0" borderId="0" xfId="0" applyFont="1" applyAlignment="1">
      <alignment vertical="center"/>
    </xf>
    <xf numFmtId="0" fontId="80" fillId="0" borderId="13" xfId="0" applyFont="1" applyBorder="1" applyAlignment="1">
      <alignment horizontal="center" vertical="center" wrapText="1"/>
    </xf>
    <xf numFmtId="0" fontId="81" fillId="0" borderId="13" xfId="0" applyFont="1" applyBorder="1" applyAlignment="1">
      <alignment horizontal="center" vertical="center" wrapText="1"/>
    </xf>
    <xf numFmtId="176" fontId="81" fillId="0" borderId="13" xfId="50" applyNumberFormat="1" applyFont="1" applyBorder="1" applyAlignment="1">
      <alignment horizontal="center" vertical="center" wrapText="1"/>
    </xf>
    <xf numFmtId="0" fontId="78" fillId="0" borderId="13" xfId="0" applyFont="1" applyBorder="1" applyAlignment="1">
      <alignment vertical="center" wrapText="1"/>
    </xf>
    <xf numFmtId="171" fontId="78" fillId="0" borderId="13" xfId="50" applyFont="1" applyBorder="1" applyAlignment="1">
      <alignment horizontal="center" vertical="center" wrapText="1"/>
    </xf>
    <xf numFmtId="176" fontId="78" fillId="0" borderId="13" xfId="50" applyNumberFormat="1" applyFont="1" applyBorder="1" applyAlignment="1">
      <alignment horizontal="center" vertical="center" wrapText="1"/>
    </xf>
    <xf numFmtId="0" fontId="78" fillId="0" borderId="13" xfId="267" applyFont="1" applyBorder="1" applyAlignment="1">
      <alignment horizontal="center" vertical="center" wrapText="1"/>
      <protection/>
    </xf>
    <xf numFmtId="0" fontId="17" fillId="0" borderId="13" xfId="0" applyFont="1" applyBorder="1" applyAlignment="1">
      <alignment horizontal="center" vertical="center" wrapText="1"/>
    </xf>
    <xf numFmtId="0" fontId="17" fillId="33" borderId="13" xfId="0" applyFont="1" applyFill="1" applyBorder="1" applyAlignment="1" quotePrefix="1">
      <alignment horizontal="center" vertical="center" wrapText="1"/>
    </xf>
    <xf numFmtId="0" fontId="16" fillId="0" borderId="13" xfId="0" applyFont="1" applyBorder="1" applyAlignment="1">
      <alignment vertical="center" wrapText="1"/>
    </xf>
    <xf numFmtId="0" fontId="16" fillId="33" borderId="13" xfId="0" applyFont="1" applyFill="1" applyBorder="1" applyAlignment="1" quotePrefix="1">
      <alignment horizontal="center" vertical="center" wrapText="1"/>
    </xf>
    <xf numFmtId="169" fontId="16" fillId="0" borderId="13" xfId="0" applyNumberFormat="1" applyFont="1" applyBorder="1" applyAlignment="1">
      <alignment horizontal="center" vertical="center" wrapText="1"/>
    </xf>
    <xf numFmtId="169" fontId="17" fillId="0" borderId="13" xfId="0" applyNumberFormat="1" applyFont="1" applyBorder="1" applyAlignment="1">
      <alignment horizontal="center" vertical="center" wrapText="1"/>
    </xf>
    <xf numFmtId="0" fontId="17" fillId="33" borderId="13" xfId="0" applyFont="1" applyFill="1" applyBorder="1" applyAlignment="1">
      <alignment horizontal="center" vertical="center" wrapText="1"/>
    </xf>
    <xf numFmtId="176" fontId="16" fillId="0" borderId="13" xfId="47" applyNumberFormat="1" applyFont="1" applyBorder="1" applyAlignment="1">
      <alignment horizontal="center" vertical="center" wrapText="1"/>
    </xf>
    <xf numFmtId="0" fontId="78" fillId="0" borderId="13" xfId="0" applyFont="1" applyBorder="1" applyAlignment="1">
      <alignment horizontal="center" vertical="center" wrapText="1"/>
    </xf>
    <xf numFmtId="0" fontId="80" fillId="0" borderId="13" xfId="0" applyFont="1" applyBorder="1" applyAlignment="1">
      <alignment horizontal="center" vertical="center" wrapText="1"/>
    </xf>
    <xf numFmtId="0" fontId="76" fillId="0" borderId="22"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horizontal="center" vertical="center" wrapText="1"/>
    </xf>
    <xf numFmtId="3" fontId="78" fillId="0" borderId="13" xfId="0" applyNumberFormat="1" applyFont="1" applyBorder="1" applyAlignment="1">
      <alignment horizontal="center" vertical="center" wrapText="1"/>
    </xf>
    <xf numFmtId="0" fontId="78" fillId="34" borderId="13" xfId="0" applyFont="1" applyFill="1" applyBorder="1" applyAlignment="1">
      <alignment horizontal="center" vertical="center" wrapText="1"/>
    </xf>
    <xf numFmtId="0" fontId="16" fillId="0" borderId="0" xfId="0" applyFont="1" applyAlignment="1">
      <alignment horizontal="center" vertical="center" wrapText="1"/>
    </xf>
    <xf numFmtId="176" fontId="78" fillId="34" borderId="13" xfId="50" applyNumberFormat="1" applyFont="1" applyFill="1" applyBorder="1" applyAlignment="1">
      <alignment horizontal="center" vertical="center" wrapText="1"/>
    </xf>
    <xf numFmtId="176" fontId="78" fillId="0" borderId="13" xfId="106" applyNumberFormat="1" applyFont="1" applyBorder="1" applyAlignment="1">
      <alignment horizontal="center" vertical="center" wrapText="1"/>
    </xf>
    <xf numFmtId="171" fontId="78" fillId="0" borderId="13" xfId="106" applyFont="1" applyBorder="1" applyAlignment="1">
      <alignment horizontal="center" vertical="center" wrapText="1"/>
    </xf>
    <xf numFmtId="0" fontId="17" fillId="0" borderId="0" xfId="0" applyFont="1" applyFill="1" applyAlignment="1">
      <alignment horizontal="center" vertical="center" wrapText="1"/>
    </xf>
    <xf numFmtId="176" fontId="78" fillId="0" borderId="13" xfId="70" applyNumberFormat="1" applyFont="1" applyBorder="1" applyAlignment="1">
      <alignment horizontal="center" vertical="center" wrapText="1"/>
    </xf>
    <xf numFmtId="176" fontId="78" fillId="0" borderId="13" xfId="70" applyNumberFormat="1" applyFont="1" applyFill="1" applyBorder="1" applyAlignment="1">
      <alignment horizontal="center" vertical="center" wrapText="1"/>
    </xf>
    <xf numFmtId="171" fontId="78" fillId="0" borderId="13" xfId="50" applyFont="1" applyFill="1" applyBorder="1" applyAlignment="1">
      <alignment horizontal="center" vertical="center" wrapText="1"/>
    </xf>
    <xf numFmtId="171" fontId="78" fillId="0" borderId="13" xfId="50" applyFont="1" applyBorder="1" applyAlignment="1" quotePrefix="1">
      <alignment horizontal="center" vertical="center" wrapText="1"/>
    </xf>
    <xf numFmtId="171" fontId="78" fillId="0" borderId="13" xfId="77" applyFont="1" applyBorder="1" applyAlignment="1">
      <alignment horizontal="center" vertical="center" wrapText="1"/>
    </xf>
    <xf numFmtId="176" fontId="78" fillId="0" borderId="13" xfId="77" applyNumberFormat="1" applyFont="1" applyBorder="1" applyAlignment="1">
      <alignment horizontal="center" vertical="center" wrapText="1"/>
    </xf>
    <xf numFmtId="3" fontId="78" fillId="0" borderId="13" xfId="0" applyNumberFormat="1" applyFont="1" applyBorder="1" applyAlignment="1" quotePrefix="1">
      <alignment horizontal="center" vertical="center" wrapText="1"/>
    </xf>
    <xf numFmtId="0" fontId="16" fillId="33" borderId="13" xfId="0" applyFont="1" applyFill="1" applyBorder="1" applyAlignment="1">
      <alignment horizontal="center" vertical="center" wrapText="1"/>
    </xf>
    <xf numFmtId="176" fontId="16" fillId="33" borderId="13" xfId="47" applyNumberFormat="1" applyFont="1" applyFill="1" applyBorder="1" applyAlignment="1">
      <alignment horizontal="center" vertical="center" wrapText="1"/>
    </xf>
    <xf numFmtId="169" fontId="17" fillId="33" borderId="13" xfId="0" applyNumberFormat="1" applyFont="1" applyFill="1" applyBorder="1" applyAlignment="1">
      <alignment horizontal="center" vertical="center" wrapText="1"/>
    </xf>
    <xf numFmtId="0" fontId="16" fillId="33" borderId="0" xfId="0" applyFont="1" applyFill="1" applyAlignment="1">
      <alignment horizontal="center" vertical="center" wrapText="1"/>
    </xf>
    <xf numFmtId="0" fontId="82" fillId="0" borderId="13" xfId="0" applyFont="1" applyBorder="1" applyAlignment="1">
      <alignment horizontal="center" vertical="center" wrapText="1"/>
    </xf>
    <xf numFmtId="176" fontId="16" fillId="0" borderId="13" xfId="47" applyNumberFormat="1" applyFont="1" applyBorder="1" applyAlignment="1" quotePrefix="1">
      <alignment horizontal="center" vertical="center" wrapText="1"/>
    </xf>
    <xf numFmtId="0" fontId="16" fillId="0" borderId="13" xfId="0" applyFont="1" applyBorder="1" applyAlignment="1" quotePrefix="1">
      <alignment horizontal="center" vertical="center" wrapText="1"/>
    </xf>
    <xf numFmtId="0" fontId="11" fillId="0" borderId="13" xfId="0" applyFont="1" applyBorder="1" applyAlignment="1">
      <alignment horizontal="center" vertical="center" wrapText="1"/>
    </xf>
    <xf numFmtId="171" fontId="16" fillId="0" borderId="13" xfId="47" applyFont="1" applyBorder="1" applyAlignment="1">
      <alignment horizontal="center" vertical="center" wrapText="1"/>
    </xf>
    <xf numFmtId="171" fontId="16" fillId="0" borderId="13" xfId="0" applyNumberFormat="1" applyFont="1" applyBorder="1" applyAlignment="1">
      <alignment horizontal="center" vertical="center" wrapText="1"/>
    </xf>
    <xf numFmtId="176" fontId="1" fillId="0" borderId="13" xfId="47" applyNumberFormat="1" applyFont="1" applyBorder="1" applyAlignment="1">
      <alignment horizontal="center" vertical="center" wrapText="1"/>
    </xf>
    <xf numFmtId="176" fontId="1" fillId="0" borderId="13" xfId="47" applyNumberFormat="1" applyFont="1" applyBorder="1" applyAlignment="1" quotePrefix="1">
      <alignment horizontal="center" vertical="center" wrapText="1"/>
    </xf>
    <xf numFmtId="176" fontId="1" fillId="0" borderId="0" xfId="47" applyNumberFormat="1" applyFont="1" applyAlignment="1">
      <alignment horizontal="center" vertical="center" wrapText="1"/>
    </xf>
    <xf numFmtId="0" fontId="77" fillId="0" borderId="23" xfId="0" applyFont="1" applyBorder="1" applyAlignment="1">
      <alignment horizontal="center" vertical="top" wrapText="1"/>
    </xf>
    <xf numFmtId="176" fontId="76" fillId="0" borderId="24" xfId="50" applyNumberFormat="1" applyFont="1" applyFill="1" applyBorder="1" applyAlignment="1">
      <alignment horizontal="center" vertical="center" wrapText="1"/>
    </xf>
    <xf numFmtId="176" fontId="76" fillId="0" borderId="25" xfId="50" applyNumberFormat="1" applyFont="1" applyFill="1" applyBorder="1" applyAlignment="1">
      <alignment horizontal="center" vertical="center" wrapText="1"/>
    </xf>
    <xf numFmtId="176" fontId="76" fillId="0" borderId="26" xfId="50" applyNumberFormat="1" applyFont="1" applyFill="1" applyBorder="1" applyAlignment="1">
      <alignment horizontal="center" vertical="center" wrapText="1"/>
    </xf>
    <xf numFmtId="176" fontId="76" fillId="0" borderId="27" xfId="162" applyNumberFormat="1" applyFont="1" applyFill="1" applyBorder="1" applyAlignment="1">
      <alignment horizontal="center" vertical="center" wrapText="1"/>
    </xf>
    <xf numFmtId="176" fontId="76" fillId="0" borderId="26" xfId="162" applyNumberFormat="1" applyFont="1" applyFill="1" applyBorder="1" applyAlignment="1">
      <alignment horizontal="center" vertical="center" wrapText="1"/>
    </xf>
    <xf numFmtId="176" fontId="76" fillId="0" borderId="28" xfId="162" applyNumberFormat="1" applyFont="1" applyFill="1" applyBorder="1" applyAlignment="1">
      <alignment horizontal="center" vertical="center" wrapText="1"/>
    </xf>
    <xf numFmtId="176" fontId="76" fillId="0" borderId="29" xfId="162" applyNumberFormat="1" applyFont="1" applyFill="1" applyBorder="1" applyAlignment="1">
      <alignment horizontal="center" vertical="center" wrapText="1"/>
    </xf>
    <xf numFmtId="176" fontId="76" fillId="0" borderId="27" xfId="126" applyNumberFormat="1" applyFont="1" applyBorder="1" applyAlignment="1">
      <alignment horizontal="center" vertical="center" wrapText="1"/>
    </xf>
    <xf numFmtId="0" fontId="9"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xf>
    <xf numFmtId="176" fontId="15" fillId="0" borderId="13" xfId="50" applyNumberFormat="1" applyFont="1" applyFill="1" applyBorder="1" applyAlignment="1">
      <alignment horizontal="center" vertical="center" wrapText="1"/>
    </xf>
    <xf numFmtId="176" fontId="6" fillId="0" borderId="13" xfId="47" applyNumberFormat="1" applyFont="1" applyBorder="1" applyAlignment="1">
      <alignment horizontal="center" vertical="center" wrapText="1"/>
    </xf>
    <xf numFmtId="0" fontId="14" fillId="0" borderId="13" xfId="0" applyFont="1" applyBorder="1" applyAlignment="1">
      <alignment horizontal="center" vertical="center" wrapText="1"/>
    </xf>
    <xf numFmtId="0" fontId="83" fillId="0" borderId="13" xfId="0" applyFont="1" applyBorder="1" applyAlignment="1">
      <alignment horizontal="center" vertical="center" wrapText="1"/>
    </xf>
    <xf numFmtId="176" fontId="83" fillId="0" borderId="13" xfId="50" applyNumberFormat="1" applyFont="1" applyFill="1" applyBorder="1" applyAlignment="1">
      <alignment horizontal="center" vertical="center" wrapText="1"/>
    </xf>
    <xf numFmtId="3" fontId="83" fillId="0" borderId="13" xfId="50" applyNumberFormat="1" applyFont="1" applyFill="1" applyBorder="1" applyAlignment="1">
      <alignment horizontal="center" vertical="center" wrapText="1"/>
    </xf>
    <xf numFmtId="0" fontId="84" fillId="0" borderId="13" xfId="0" applyFont="1" applyBorder="1" applyAlignment="1">
      <alignment horizontal="center" vertical="center" wrapText="1"/>
    </xf>
    <xf numFmtId="0" fontId="6" fillId="0" borderId="0" xfId="0" applyFont="1" applyAlignment="1">
      <alignment horizontal="center"/>
    </xf>
    <xf numFmtId="0" fontId="76" fillId="0" borderId="30" xfId="0" applyFont="1" applyBorder="1" applyAlignment="1">
      <alignment horizontal="center" vertical="center" wrapText="1"/>
    </xf>
    <xf numFmtId="176" fontId="76" fillId="0" borderId="27" xfId="50" applyNumberFormat="1" applyFont="1" applyFill="1" applyBorder="1" applyAlignment="1">
      <alignment horizontal="center" vertical="center" wrapText="1"/>
    </xf>
    <xf numFmtId="176" fontId="76" fillId="0" borderId="28" xfId="50" applyNumberFormat="1" applyFont="1" applyFill="1" applyBorder="1" applyAlignment="1">
      <alignment horizontal="center" vertical="center" wrapText="1"/>
    </xf>
    <xf numFmtId="176" fontId="76" fillId="0" borderId="31" xfId="50" applyNumberFormat="1" applyFont="1" applyFill="1" applyBorder="1" applyAlignment="1">
      <alignment horizontal="center" vertical="center" wrapText="1"/>
    </xf>
    <xf numFmtId="0" fontId="76" fillId="0" borderId="32" xfId="0" applyFont="1" applyBorder="1" applyAlignment="1">
      <alignment horizontal="center" vertical="center" wrapText="1"/>
    </xf>
    <xf numFmtId="176" fontId="76" fillId="0" borderId="33" xfId="50" applyNumberFormat="1" applyFont="1" applyFill="1" applyBorder="1" applyAlignment="1">
      <alignment horizontal="center" vertical="center" wrapText="1"/>
    </xf>
    <xf numFmtId="0" fontId="76" fillId="0" borderId="28" xfId="0" applyFont="1" applyBorder="1" applyAlignment="1">
      <alignment horizontal="center" vertical="center" wrapText="1"/>
    </xf>
    <xf numFmtId="176" fontId="76" fillId="0" borderId="26" xfId="126" applyNumberFormat="1" applyFont="1" applyBorder="1" applyAlignment="1">
      <alignment horizontal="center" vertical="center" wrapText="1"/>
    </xf>
    <xf numFmtId="176" fontId="76" fillId="0" borderId="28" xfId="126" applyNumberFormat="1" applyFont="1" applyBorder="1" applyAlignment="1">
      <alignment horizontal="center" vertical="center" wrapText="1"/>
    </xf>
    <xf numFmtId="176" fontId="76" fillId="0" borderId="27" xfId="152" applyNumberFormat="1" applyFont="1" applyFill="1" applyBorder="1" applyAlignment="1">
      <alignment horizontal="center" vertical="center" wrapText="1"/>
    </xf>
    <xf numFmtId="176" fontId="76" fillId="0" borderId="26" xfId="152" applyNumberFormat="1" applyFont="1" applyFill="1" applyBorder="1" applyAlignment="1">
      <alignment horizontal="center" vertical="center" wrapText="1"/>
    </xf>
    <xf numFmtId="0" fontId="76" fillId="0" borderId="26" xfId="271" applyFont="1" applyBorder="1" applyAlignment="1">
      <alignment horizontal="center" vertical="center" wrapText="1"/>
      <protection/>
    </xf>
    <xf numFmtId="0" fontId="76" fillId="0" borderId="28" xfId="271" applyFont="1" applyBorder="1" applyAlignment="1">
      <alignment horizontal="center" vertical="center" wrapText="1"/>
      <protection/>
    </xf>
    <xf numFmtId="0" fontId="6"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5" xfId="0" applyFont="1" applyBorder="1" applyAlignment="1">
      <alignment horizontal="center" vertical="center" wrapText="1"/>
    </xf>
    <xf numFmtId="176" fontId="6" fillId="0" borderId="14" xfId="47" applyNumberFormat="1"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76" fillId="0" borderId="0" xfId="0" applyFont="1" applyAlignment="1">
      <alignment horizontal="left"/>
    </xf>
    <xf numFmtId="0" fontId="76" fillId="0" borderId="30" xfId="0" applyFont="1" applyBorder="1" applyAlignment="1">
      <alignment horizontal="left" vertical="center" wrapText="1"/>
    </xf>
    <xf numFmtId="0" fontId="76" fillId="0" borderId="20" xfId="0" applyFont="1" applyBorder="1" applyAlignment="1" quotePrefix="1">
      <alignment horizontal="left" vertical="center" wrapText="1"/>
    </xf>
    <xf numFmtId="0" fontId="76" fillId="0" borderId="15" xfId="0" applyFont="1" applyBorder="1" applyAlignment="1">
      <alignment horizontal="left" vertical="center" wrapText="1"/>
    </xf>
    <xf numFmtId="2" fontId="76" fillId="0" borderId="19" xfId="273" applyNumberFormat="1" applyFont="1" applyBorder="1" applyAlignment="1">
      <alignment horizontal="left" vertical="center" wrapText="1"/>
      <protection/>
    </xf>
    <xf numFmtId="2" fontId="76" fillId="0" borderId="38" xfId="273" applyNumberFormat="1" applyFont="1" applyBorder="1" applyAlignment="1">
      <alignment horizontal="left" vertical="center" wrapText="1"/>
      <protection/>
    </xf>
    <xf numFmtId="0" fontId="76" fillId="34" borderId="15" xfId="0" applyFont="1" applyFill="1" applyBorder="1" applyAlignment="1">
      <alignment horizontal="left" vertical="center" wrapText="1"/>
    </xf>
    <xf numFmtId="0" fontId="76" fillId="0" borderId="0" xfId="0" applyFont="1" applyBorder="1" applyAlignment="1">
      <alignment horizontal="left" vertical="center" wrapText="1"/>
    </xf>
    <xf numFmtId="0" fontId="76" fillId="0" borderId="38" xfId="0" applyFont="1" applyBorder="1" applyAlignment="1">
      <alignment horizontal="left" vertical="center" wrapText="1"/>
    </xf>
    <xf numFmtId="0" fontId="76" fillId="0" borderId="32" xfId="0" applyFont="1" applyBorder="1" applyAlignment="1">
      <alignment horizontal="left" vertical="center" wrapText="1"/>
    </xf>
    <xf numFmtId="0" fontId="76" fillId="0" borderId="20" xfId="0" applyFont="1" applyBorder="1" applyAlignment="1" applyProtection="1">
      <alignment horizontal="left" vertical="center" wrapText="1" shrinkToFit="1"/>
      <protection locked="0"/>
    </xf>
    <xf numFmtId="0" fontId="76" fillId="0" borderId="14" xfId="0" applyFont="1" applyBorder="1" applyAlignment="1" applyProtection="1">
      <alignment horizontal="left" vertical="center" wrapText="1" shrinkToFit="1"/>
      <protection locked="0"/>
    </xf>
    <xf numFmtId="0" fontId="76" fillId="0" borderId="15" xfId="0" applyFont="1" applyBorder="1" applyAlignment="1" applyProtection="1">
      <alignment horizontal="left" vertical="center" wrapText="1" shrinkToFit="1"/>
      <protection locked="0"/>
    </xf>
    <xf numFmtId="0" fontId="76" fillId="0" borderId="20" xfId="279" applyFont="1" applyBorder="1" applyAlignment="1">
      <alignment horizontal="left" vertical="center" wrapText="1"/>
      <protection/>
    </xf>
    <xf numFmtId="0" fontId="76" fillId="0" borderId="14" xfId="279" applyFont="1" applyBorder="1" applyAlignment="1">
      <alignment horizontal="left" vertical="center" wrapText="1"/>
      <protection/>
    </xf>
    <xf numFmtId="0" fontId="76" fillId="0" borderId="38" xfId="279" applyFont="1" applyBorder="1" applyAlignment="1">
      <alignment horizontal="left" vertical="center" wrapText="1"/>
      <protection/>
    </xf>
    <xf numFmtId="0" fontId="76" fillId="34" borderId="20" xfId="0" applyFont="1" applyFill="1" applyBorder="1" applyAlignment="1">
      <alignment horizontal="left" vertical="center" wrapText="1"/>
    </xf>
    <xf numFmtId="0" fontId="76" fillId="0" borderId="20" xfId="271" applyFont="1" applyBorder="1" applyAlignment="1">
      <alignment horizontal="left" vertical="center" wrapText="1"/>
      <protection/>
    </xf>
    <xf numFmtId="0" fontId="76" fillId="0" borderId="14" xfId="271" applyFont="1" applyBorder="1" applyAlignment="1">
      <alignment horizontal="left" vertical="center" wrapText="1"/>
      <protection/>
    </xf>
    <xf numFmtId="0" fontId="76" fillId="0" borderId="14" xfId="280" applyFont="1" applyBorder="1" applyAlignment="1">
      <alignment horizontal="left" vertical="center" wrapText="1"/>
      <protection/>
    </xf>
    <xf numFmtId="0" fontId="76" fillId="0" borderId="15" xfId="280" applyFont="1" applyBorder="1" applyAlignment="1">
      <alignment horizontal="left" vertical="center" wrapText="1"/>
      <protection/>
    </xf>
    <xf numFmtId="0" fontId="76" fillId="0" borderId="39"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176" fontId="6" fillId="0" borderId="0" xfId="47" applyNumberFormat="1" applyFont="1" applyAlignment="1">
      <alignment vertical="center"/>
    </xf>
    <xf numFmtId="176" fontId="6" fillId="0" borderId="0" xfId="47" applyNumberFormat="1" applyFont="1" applyAlignment="1">
      <alignment horizontal="right" vertical="center"/>
    </xf>
    <xf numFmtId="176" fontId="6" fillId="0" borderId="0" xfId="47" applyNumberFormat="1" applyFont="1" applyAlignment="1">
      <alignment horizontal="left" vertical="center"/>
    </xf>
    <xf numFmtId="176" fontId="6" fillId="0" borderId="0" xfId="47" applyNumberFormat="1" applyFont="1" applyAlignment="1">
      <alignment horizontal="center" vertical="center"/>
    </xf>
    <xf numFmtId="176" fontId="76" fillId="0" borderId="0" xfId="47" applyNumberFormat="1" applyFont="1" applyAlignment="1">
      <alignment/>
    </xf>
    <xf numFmtId="176" fontId="76" fillId="0" borderId="0" xfId="47" applyNumberFormat="1" applyFont="1" applyAlignment="1">
      <alignment horizontal="center"/>
    </xf>
    <xf numFmtId="176" fontId="76" fillId="0" borderId="0" xfId="47" applyNumberFormat="1" applyFont="1" applyFill="1" applyAlignment="1">
      <alignment/>
    </xf>
    <xf numFmtId="176" fontId="76" fillId="0" borderId="41" xfId="47" applyNumberFormat="1" applyFont="1" applyBorder="1" applyAlignment="1">
      <alignment horizontal="center" vertical="center" wrapText="1"/>
    </xf>
    <xf numFmtId="176" fontId="77" fillId="0" borderId="17" xfId="47" applyNumberFormat="1" applyFont="1" applyBorder="1" applyAlignment="1">
      <alignment horizontal="center" vertical="top" wrapText="1"/>
    </xf>
    <xf numFmtId="176" fontId="77" fillId="0" borderId="17" xfId="47" applyNumberFormat="1" applyFont="1" applyFill="1" applyBorder="1" applyAlignment="1">
      <alignment horizontal="center" vertical="top" wrapText="1"/>
    </xf>
    <xf numFmtId="176" fontId="76" fillId="0" borderId="30" xfId="47" applyNumberFormat="1" applyFont="1" applyFill="1" applyBorder="1" applyAlignment="1">
      <alignment horizontal="center" vertical="center" wrapText="1"/>
    </xf>
    <xf numFmtId="176" fontId="76" fillId="0" borderId="30" xfId="47" applyNumberFormat="1" applyFont="1" applyFill="1" applyBorder="1" applyAlignment="1" quotePrefix="1">
      <alignment horizontal="center" vertical="center" wrapText="1"/>
    </xf>
    <xf numFmtId="176" fontId="76" fillId="0" borderId="19" xfId="47" applyNumberFormat="1" applyFont="1" applyBorder="1" applyAlignment="1">
      <alignment horizontal="center" vertical="center" wrapText="1"/>
    </xf>
    <xf numFmtId="176" fontId="76" fillId="0" borderId="19" xfId="47" applyNumberFormat="1" applyFont="1" applyFill="1" applyBorder="1" applyAlignment="1">
      <alignment horizontal="center" vertical="center" wrapText="1"/>
    </xf>
    <xf numFmtId="176" fontId="76" fillId="0" borderId="14" xfId="47" applyNumberFormat="1" applyFont="1" applyBorder="1" applyAlignment="1">
      <alignment horizontal="center" vertical="center" wrapText="1"/>
    </xf>
    <xf numFmtId="176" fontId="76" fillId="0" borderId="14" xfId="47" applyNumberFormat="1" applyFont="1" applyFill="1" applyBorder="1" applyAlignment="1">
      <alignment horizontal="center" vertical="center" wrapText="1"/>
    </xf>
    <xf numFmtId="176" fontId="76" fillId="0" borderId="20" xfId="47" applyNumberFormat="1" applyFont="1" applyFill="1" applyBorder="1" applyAlignment="1">
      <alignment horizontal="center" vertical="center" wrapText="1"/>
    </xf>
    <xf numFmtId="176" fontId="76" fillId="0" borderId="15" xfId="47" applyNumberFormat="1" applyFont="1" applyFill="1" applyBorder="1" applyAlignment="1">
      <alignment horizontal="center" vertical="center" wrapText="1"/>
    </xf>
    <xf numFmtId="176" fontId="76" fillId="0" borderId="15" xfId="47" applyNumberFormat="1" applyFont="1" applyBorder="1" applyAlignment="1">
      <alignment horizontal="center" vertical="center" wrapText="1"/>
    </xf>
    <xf numFmtId="176" fontId="76" fillId="0" borderId="20" xfId="47" applyNumberFormat="1" applyFont="1" applyBorder="1" applyAlignment="1">
      <alignment horizontal="center" vertical="center" wrapText="1"/>
    </xf>
    <xf numFmtId="176" fontId="77" fillId="0" borderId="20" xfId="47" applyNumberFormat="1" applyFont="1" applyBorder="1" applyAlignment="1">
      <alignment horizontal="center" vertical="center" wrapText="1"/>
    </xf>
    <xf numFmtId="176" fontId="77" fillId="0" borderId="14" xfId="47" applyNumberFormat="1" applyFont="1" applyBorder="1" applyAlignment="1">
      <alignment horizontal="center" vertical="center" wrapText="1"/>
    </xf>
    <xf numFmtId="176" fontId="77" fillId="0" borderId="15" xfId="47" applyNumberFormat="1" applyFont="1" applyBorder="1" applyAlignment="1">
      <alignment horizontal="center" vertical="center" wrapText="1"/>
    </xf>
    <xf numFmtId="176" fontId="76" fillId="0" borderId="20" xfId="47" applyNumberFormat="1" applyFont="1" applyFill="1" applyBorder="1" applyAlignment="1" quotePrefix="1">
      <alignment horizontal="center" vertical="center" wrapText="1"/>
    </xf>
    <xf numFmtId="176" fontId="76" fillId="0" borderId="39" xfId="47" applyNumberFormat="1" applyFont="1" applyFill="1" applyBorder="1" applyAlignment="1">
      <alignment horizontal="center" vertical="center" wrapText="1"/>
    </xf>
    <xf numFmtId="176" fontId="76" fillId="0" borderId="39" xfId="47" applyNumberFormat="1" applyFont="1" applyBorder="1" applyAlignment="1">
      <alignment horizontal="center" vertical="center" wrapText="1"/>
    </xf>
    <xf numFmtId="176" fontId="76" fillId="0" borderId="14" xfId="47" applyNumberFormat="1" applyFont="1" applyFill="1" applyBorder="1" applyAlignment="1" quotePrefix="1">
      <alignment horizontal="center" vertical="center" wrapText="1"/>
    </xf>
    <xf numFmtId="176" fontId="76" fillId="0" borderId="15" xfId="47" applyNumberFormat="1" applyFont="1" applyFill="1" applyBorder="1" applyAlignment="1" quotePrefix="1">
      <alignment horizontal="center" vertical="center" wrapText="1"/>
    </xf>
    <xf numFmtId="176" fontId="76" fillId="0" borderId="32" xfId="47" applyNumberFormat="1" applyFont="1" applyBorder="1" applyAlignment="1">
      <alignment horizontal="center" vertical="center" wrapText="1"/>
    </xf>
    <xf numFmtId="176" fontId="77" fillId="0" borderId="19" xfId="47" applyNumberFormat="1" applyFont="1" applyBorder="1" applyAlignment="1">
      <alignment horizontal="center" vertical="center" wrapText="1"/>
    </xf>
    <xf numFmtId="176" fontId="76" fillId="0" borderId="38" xfId="47" applyNumberFormat="1" applyFont="1" applyFill="1" applyBorder="1" applyAlignment="1">
      <alignment horizontal="center" vertical="center" wrapText="1"/>
    </xf>
    <xf numFmtId="176" fontId="76" fillId="0" borderId="38" xfId="47" applyNumberFormat="1" applyFont="1" applyBorder="1" applyAlignment="1">
      <alignment horizontal="center" vertical="center" wrapText="1"/>
    </xf>
    <xf numFmtId="176" fontId="76" fillId="34" borderId="15" xfId="47" applyNumberFormat="1" applyFont="1" applyFill="1" applyBorder="1" applyAlignment="1">
      <alignment horizontal="center" vertical="center" wrapText="1"/>
    </xf>
    <xf numFmtId="176" fontId="76" fillId="0" borderId="32" xfId="47" applyNumberFormat="1" applyFont="1" applyFill="1" applyBorder="1" applyAlignment="1">
      <alignment horizontal="center" vertical="center" wrapText="1"/>
    </xf>
    <xf numFmtId="176" fontId="85" fillId="0" borderId="14" xfId="47" applyNumberFormat="1" applyFont="1" applyBorder="1" applyAlignment="1">
      <alignment horizontal="center" vertical="center" wrapText="1"/>
    </xf>
    <xf numFmtId="176" fontId="76" fillId="0" borderId="20" xfId="47" applyNumberFormat="1" applyFont="1" applyBorder="1" applyAlignment="1" applyProtection="1">
      <alignment horizontal="center" vertical="center" wrapText="1" shrinkToFit="1"/>
      <protection locked="0"/>
    </xf>
    <xf numFmtId="176" fontId="76" fillId="0" borderId="20" xfId="47" applyNumberFormat="1" applyFont="1" applyFill="1" applyBorder="1" applyAlignment="1" applyProtection="1">
      <alignment horizontal="center" vertical="center" wrapText="1" shrinkToFit="1"/>
      <protection locked="0"/>
    </xf>
    <xf numFmtId="176" fontId="76" fillId="0" borderId="14" xfId="47" applyNumberFormat="1" applyFont="1" applyBorder="1" applyAlignment="1" applyProtection="1">
      <alignment horizontal="center" vertical="center" wrapText="1" shrinkToFit="1"/>
      <protection locked="0"/>
    </xf>
    <xf numFmtId="176" fontId="76" fillId="0" borderId="15" xfId="47" applyNumberFormat="1" applyFont="1" applyBorder="1" applyAlignment="1" applyProtection="1">
      <alignment horizontal="center" vertical="center" wrapText="1" shrinkToFit="1"/>
      <protection locked="0"/>
    </xf>
    <xf numFmtId="176" fontId="6" fillId="0" borderId="14" xfId="47" applyNumberFormat="1" applyFont="1" applyBorder="1" applyAlignment="1">
      <alignment horizontal="center" vertical="center" wrapText="1"/>
    </xf>
    <xf numFmtId="176" fontId="9" fillId="0" borderId="14" xfId="47" applyNumberFormat="1" applyFont="1" applyBorder="1" applyAlignment="1">
      <alignment horizontal="center" vertical="center" wrapText="1"/>
    </xf>
    <xf numFmtId="176" fontId="9" fillId="0" borderId="14" xfId="47" applyNumberFormat="1" applyFont="1" applyBorder="1" applyAlignment="1" quotePrefix="1">
      <alignment horizontal="center" vertical="center" wrapText="1"/>
    </xf>
    <xf numFmtId="176" fontId="6" fillId="0" borderId="14" xfId="47" applyNumberFormat="1" applyFont="1" applyBorder="1" applyAlignment="1" quotePrefix="1">
      <alignment horizontal="center" vertical="center" wrapText="1"/>
    </xf>
    <xf numFmtId="176" fontId="6" fillId="0" borderId="40" xfId="47" applyNumberFormat="1" applyFont="1" applyBorder="1" applyAlignment="1">
      <alignment horizontal="center" vertical="center" wrapText="1"/>
    </xf>
    <xf numFmtId="176" fontId="9" fillId="0" borderId="40" xfId="47" applyNumberFormat="1" applyFont="1" applyBorder="1" applyAlignment="1">
      <alignment horizontal="center" vertical="center" wrapText="1"/>
    </xf>
    <xf numFmtId="0" fontId="76" fillId="0" borderId="0" xfId="0" applyFont="1" applyBorder="1" applyAlignment="1">
      <alignment horizontal="center"/>
    </xf>
    <xf numFmtId="0" fontId="0" fillId="0" borderId="0" xfId="0" applyAlignment="1">
      <alignment/>
    </xf>
    <xf numFmtId="0" fontId="14" fillId="0" borderId="13" xfId="0" applyFont="1" applyBorder="1" applyAlignment="1">
      <alignment vertical="center" wrapText="1"/>
    </xf>
    <xf numFmtId="0" fontId="83" fillId="0" borderId="13" xfId="0" applyFont="1" applyBorder="1" applyAlignment="1">
      <alignment vertical="center" wrapText="1"/>
    </xf>
    <xf numFmtId="176" fontId="6" fillId="0" borderId="13" xfId="47" applyNumberFormat="1" applyFont="1" applyBorder="1" applyAlignment="1">
      <alignment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3" fontId="6" fillId="0" borderId="0" xfId="0" applyNumberFormat="1" applyFont="1" applyAlignment="1">
      <alignment horizontal="center" vertical="center"/>
    </xf>
    <xf numFmtId="0" fontId="6" fillId="0" borderId="0" xfId="0" applyFont="1" applyAlignment="1">
      <alignment/>
    </xf>
    <xf numFmtId="0" fontId="6" fillId="0" borderId="0" xfId="0" applyFont="1" applyAlignment="1">
      <alignment horizontal="center" wrapText="1"/>
    </xf>
    <xf numFmtId="0" fontId="0" fillId="0" borderId="0" xfId="0" applyFont="1" applyAlignment="1">
      <alignment/>
    </xf>
    <xf numFmtId="0" fontId="8" fillId="0" borderId="13" xfId="0" applyFont="1" applyBorder="1" applyAlignment="1">
      <alignment horizontal="center" wrapText="1"/>
    </xf>
    <xf numFmtId="0" fontId="86" fillId="0" borderId="13" xfId="0" applyFont="1" applyBorder="1" applyAlignment="1">
      <alignment vertical="top" wrapText="1"/>
    </xf>
    <xf numFmtId="0" fontId="6" fillId="0" borderId="0" xfId="0" applyFont="1" applyAlignment="1">
      <alignment wrapText="1"/>
    </xf>
    <xf numFmtId="0" fontId="87" fillId="0" borderId="13" xfId="0" applyFont="1" applyBorder="1" applyAlignment="1">
      <alignment horizontal="center" vertical="center" wrapText="1"/>
    </xf>
    <xf numFmtId="0" fontId="87" fillId="0" borderId="13" xfId="0" applyFont="1" applyBorder="1" applyAlignment="1">
      <alignment horizontal="center" vertical="center"/>
    </xf>
    <xf numFmtId="176" fontId="87" fillId="0" borderId="13" xfId="0" applyNumberFormat="1" applyFont="1" applyBorder="1" applyAlignment="1">
      <alignment horizontal="right" vertical="center"/>
    </xf>
    <xf numFmtId="176" fontId="87" fillId="0" borderId="13" xfId="50" applyNumberFormat="1" applyFont="1" applyBorder="1" applyAlignment="1">
      <alignment horizontal="right" vertical="center" wrapText="1"/>
    </xf>
    <xf numFmtId="0" fontId="87" fillId="0" borderId="13" xfId="0" applyFont="1" applyBorder="1" applyAlignment="1">
      <alignment horizontal="right" vertical="center" wrapText="1"/>
    </xf>
    <xf numFmtId="0" fontId="87" fillId="0" borderId="13" xfId="0" applyFont="1" applyBorder="1" applyAlignment="1">
      <alignment horizontal="right" wrapText="1"/>
    </xf>
    <xf numFmtId="0" fontId="87" fillId="0" borderId="13" xfId="0" applyFont="1" applyBorder="1" applyAlignment="1">
      <alignment horizontal="center" wrapText="1"/>
    </xf>
    <xf numFmtId="0" fontId="87" fillId="0" borderId="13" xfId="0" applyFont="1" applyBorder="1" applyAlignment="1">
      <alignment horizontal="center"/>
    </xf>
    <xf numFmtId="0" fontId="87" fillId="0" borderId="13" xfId="0" applyFont="1" applyBorder="1" applyAlignment="1">
      <alignment horizontal="right"/>
    </xf>
    <xf numFmtId="0" fontId="87" fillId="0" borderId="13" xfId="0" applyFont="1" applyBorder="1" applyAlignment="1">
      <alignment horizontal="right" vertical="top" wrapText="1"/>
    </xf>
    <xf numFmtId="0" fontId="87" fillId="0" borderId="13" xfId="0" applyFont="1" applyBorder="1" applyAlignment="1">
      <alignment horizontal="center" vertical="top" wrapText="1"/>
    </xf>
    <xf numFmtId="171" fontId="87" fillId="0" borderId="13" xfId="50" applyFont="1" applyBorder="1" applyAlignment="1">
      <alignment horizontal="right" vertical="center" wrapText="1"/>
    </xf>
    <xf numFmtId="0" fontId="87" fillId="0" borderId="13" xfId="0" applyFont="1" applyBorder="1" applyAlignment="1">
      <alignment horizontal="left" vertical="center" wrapText="1"/>
    </xf>
    <xf numFmtId="0" fontId="7" fillId="0" borderId="13" xfId="0" applyFont="1" applyBorder="1" applyAlignment="1">
      <alignment/>
    </xf>
    <xf numFmtId="0" fontId="6" fillId="0" borderId="13" xfId="0" applyFont="1" applyBorder="1" applyAlignment="1">
      <alignment/>
    </xf>
    <xf numFmtId="0" fontId="6" fillId="0" borderId="13" xfId="0" applyFont="1" applyBorder="1" applyAlignment="1">
      <alignment horizontal="right"/>
    </xf>
    <xf numFmtId="0" fontId="87" fillId="0" borderId="13" xfId="0" applyFont="1" applyBorder="1" applyAlignment="1">
      <alignment horizontal="right" vertical="center"/>
    </xf>
    <xf numFmtId="0" fontId="88" fillId="0" borderId="13" xfId="0" applyFont="1" applyBorder="1" applyAlignment="1">
      <alignment horizontal="left" vertical="center" wrapText="1"/>
    </xf>
    <xf numFmtId="0" fontId="87" fillId="0" borderId="13" xfId="0" applyFont="1" applyFill="1" applyBorder="1" applyAlignment="1">
      <alignment horizontal="left" vertical="center" wrapText="1"/>
    </xf>
    <xf numFmtId="0" fontId="87" fillId="0" borderId="13" xfId="0" applyFont="1" applyFill="1" applyBorder="1" applyAlignment="1">
      <alignment horizontal="center" vertical="center" wrapText="1"/>
    </xf>
    <xf numFmtId="0" fontId="87" fillId="0" borderId="13" xfId="0" applyFont="1" applyFill="1" applyBorder="1" applyAlignment="1">
      <alignment horizontal="center" vertical="center"/>
    </xf>
    <xf numFmtId="176" fontId="87" fillId="0" borderId="13" xfId="160" applyNumberFormat="1" applyFont="1" applyFill="1" applyBorder="1" applyAlignment="1">
      <alignment horizontal="right" vertical="center" wrapText="1"/>
    </xf>
    <xf numFmtId="176" fontId="87" fillId="0" borderId="13" xfId="160" applyNumberFormat="1" applyFont="1" applyFill="1" applyBorder="1" applyAlignment="1">
      <alignment horizontal="right" vertical="center"/>
    </xf>
    <xf numFmtId="0" fontId="6" fillId="0" borderId="0" xfId="0" applyFont="1" applyFill="1" applyAlignment="1">
      <alignment/>
    </xf>
    <xf numFmtId="0" fontId="7" fillId="0" borderId="13" xfId="0" applyFont="1" applyFill="1" applyBorder="1" applyAlignment="1">
      <alignment/>
    </xf>
    <xf numFmtId="0" fontId="6" fillId="0" borderId="13" xfId="0" applyFont="1" applyFill="1" applyBorder="1" applyAlignment="1">
      <alignment/>
    </xf>
    <xf numFmtId="176" fontId="6" fillId="0" borderId="13" xfId="160" applyNumberFormat="1" applyFont="1" applyFill="1" applyBorder="1" applyAlignment="1">
      <alignment horizontal="center"/>
    </xf>
    <xf numFmtId="0" fontId="6" fillId="0" borderId="13" xfId="0" applyFont="1" applyFill="1" applyBorder="1" applyAlignment="1">
      <alignment horizontal="center"/>
    </xf>
    <xf numFmtId="176" fontId="6" fillId="0" borderId="13" xfId="160" applyNumberFormat="1" applyFont="1" applyFill="1" applyBorder="1" applyAlignment="1">
      <alignment/>
    </xf>
    <xf numFmtId="0" fontId="7" fillId="0" borderId="13" xfId="0" applyFont="1" applyFill="1" applyBorder="1" applyAlignment="1">
      <alignment horizontal="center"/>
    </xf>
    <xf numFmtId="176" fontId="7" fillId="0" borderId="13" xfId="160" applyNumberFormat="1" applyFont="1" applyFill="1" applyBorder="1" applyAlignment="1">
      <alignment/>
    </xf>
    <xf numFmtId="176" fontId="7" fillId="0" borderId="13" xfId="160" applyNumberFormat="1" applyFont="1" applyFill="1" applyBorder="1" applyAlignment="1">
      <alignment horizontal="center"/>
    </xf>
    <xf numFmtId="0" fontId="7" fillId="0" borderId="0" xfId="0" applyFont="1" applyFill="1" applyAlignment="1">
      <alignment/>
    </xf>
    <xf numFmtId="0" fontId="6" fillId="0" borderId="13" xfId="0" applyFont="1" applyFill="1" applyBorder="1" applyAlignment="1">
      <alignment horizontal="right"/>
    </xf>
    <xf numFmtId="176" fontId="6" fillId="0" borderId="13" xfId="160" applyNumberFormat="1" applyFont="1" applyBorder="1" applyAlignment="1">
      <alignment/>
    </xf>
    <xf numFmtId="0" fontId="7" fillId="0" borderId="13" xfId="0" applyFont="1" applyBorder="1" applyAlignment="1">
      <alignment horizontal="center"/>
    </xf>
    <xf numFmtId="176" fontId="7" fillId="0" borderId="13" xfId="160" applyNumberFormat="1" applyFont="1" applyBorder="1" applyAlignment="1">
      <alignment/>
    </xf>
    <xf numFmtId="176" fontId="7" fillId="0" borderId="13" xfId="160" applyNumberFormat="1" applyFont="1" applyBorder="1" applyAlignment="1">
      <alignment horizontal="center"/>
    </xf>
    <xf numFmtId="0" fontId="7" fillId="0" borderId="0" xfId="0" applyFont="1" applyAlignment="1">
      <alignment/>
    </xf>
    <xf numFmtId="176" fontId="6" fillId="0" borderId="13" xfId="160" applyNumberFormat="1" applyFont="1" applyBorder="1" applyAlignment="1">
      <alignment horizontal="center"/>
    </xf>
    <xf numFmtId="176" fontId="6" fillId="0" borderId="13" xfId="160" applyNumberFormat="1" applyFont="1" applyBorder="1" applyAlignment="1">
      <alignment horizontal="right"/>
    </xf>
    <xf numFmtId="3" fontId="1" fillId="0" borderId="0" xfId="0" applyNumberFormat="1" applyFont="1" applyAlignment="1">
      <alignment horizontal="center" vertical="center"/>
    </xf>
    <xf numFmtId="0" fontId="2" fillId="0" borderId="13" xfId="0" applyFont="1" applyBorder="1" applyAlignment="1">
      <alignment horizontal="center"/>
    </xf>
    <xf numFmtId="0" fontId="1" fillId="0" borderId="13" xfId="0" applyFont="1" applyBorder="1" applyAlignment="1">
      <alignment horizontal="center"/>
    </xf>
    <xf numFmtId="14" fontId="1" fillId="0" borderId="13" xfId="0" applyNumberFormat="1" applyFont="1" applyBorder="1" applyAlignment="1">
      <alignment horizontal="center"/>
    </xf>
    <xf numFmtId="14" fontId="1" fillId="0" borderId="13" xfId="0" applyNumberFormat="1" applyFont="1" applyBorder="1" applyAlignment="1">
      <alignment horizontal="center" vertical="center"/>
    </xf>
    <xf numFmtId="0" fontId="2" fillId="0" borderId="13" xfId="0" applyFont="1" applyBorder="1" applyAlignment="1" quotePrefix="1">
      <alignment horizontal="center" vertical="center"/>
    </xf>
    <xf numFmtId="0" fontId="2" fillId="0" borderId="13" xfId="0" applyFont="1" applyBorder="1" applyAlignment="1">
      <alignment/>
    </xf>
    <xf numFmtId="14" fontId="2" fillId="0" borderId="13" xfId="0" applyNumberFormat="1" applyFont="1" applyBorder="1" applyAlignment="1">
      <alignment horizontal="center" vertical="center"/>
    </xf>
    <xf numFmtId="0" fontId="1" fillId="0" borderId="13" xfId="0" applyFont="1" applyBorder="1" applyAlignment="1">
      <alignment vertical="top" wrapText="1"/>
    </xf>
    <xf numFmtId="0" fontId="2" fillId="0" borderId="13" xfId="0" applyFont="1" applyBorder="1" applyAlignment="1">
      <alignment vertical="top" wrapText="1"/>
    </xf>
    <xf numFmtId="0" fontId="2" fillId="0" borderId="41" xfId="0" applyFont="1" applyBorder="1" applyAlignment="1">
      <alignment horizontal="center" vertical="top" wrapText="1"/>
    </xf>
    <xf numFmtId="0" fontId="1" fillId="0" borderId="13" xfId="263" applyFont="1" applyBorder="1" applyAlignment="1">
      <alignment horizontal="center" vertical="center"/>
      <protection/>
    </xf>
    <xf numFmtId="14" fontId="1" fillId="0" borderId="13" xfId="263" applyNumberFormat="1" applyFont="1" applyBorder="1" applyAlignment="1">
      <alignment horizontal="center" vertical="center"/>
      <protection/>
    </xf>
    <xf numFmtId="0" fontId="1" fillId="0" borderId="13" xfId="0" applyFont="1" applyBorder="1" applyAlignment="1">
      <alignment horizontal="left" vertical="center" wrapText="1"/>
    </xf>
    <xf numFmtId="0" fontId="2" fillId="0" borderId="13" xfId="0" applyFont="1" applyBorder="1" applyAlignment="1">
      <alignment horizontal="left"/>
    </xf>
    <xf numFmtId="0" fontId="1" fillId="0" borderId="13" xfId="263" applyFont="1" applyFill="1" applyBorder="1" applyAlignment="1">
      <alignment horizontal="left" vertical="center" wrapText="1"/>
      <protection/>
    </xf>
    <xf numFmtId="0" fontId="1" fillId="0" borderId="13" xfId="263" applyFont="1" applyBorder="1" applyAlignment="1">
      <alignment horizontal="left" vertical="center" wrapText="1"/>
      <protection/>
    </xf>
    <xf numFmtId="0" fontId="30" fillId="0" borderId="13" xfId="263" applyFont="1" applyFill="1" applyBorder="1" applyAlignment="1">
      <alignment horizontal="left" vertical="center" wrapText="1"/>
      <protection/>
    </xf>
    <xf numFmtId="0" fontId="30" fillId="0" borderId="13" xfId="263" applyFont="1" applyBorder="1" applyAlignment="1">
      <alignment horizontal="left" vertical="center" wrapText="1"/>
      <protection/>
    </xf>
    <xf numFmtId="0" fontId="1" fillId="0" borderId="0" xfId="0" applyFont="1" applyAlignment="1">
      <alignment horizontal="left"/>
    </xf>
    <xf numFmtId="171" fontId="1" fillId="0" borderId="13" xfId="47" applyFont="1" applyBorder="1" applyAlignment="1">
      <alignment horizontal="center" vertical="center" wrapText="1"/>
    </xf>
    <xf numFmtId="14" fontId="1" fillId="0" borderId="13" xfId="0" applyNumberFormat="1" applyFont="1" applyBorder="1" applyAlignment="1">
      <alignment horizontal="center" vertical="center" wrapText="1"/>
    </xf>
    <xf numFmtId="171" fontId="2" fillId="0" borderId="13" xfId="47" applyFont="1" applyBorder="1" applyAlignment="1">
      <alignment horizontal="center" vertical="center" wrapText="1"/>
    </xf>
    <xf numFmtId="171" fontId="10" fillId="0" borderId="13" xfId="47" applyFont="1" applyBorder="1" applyAlignment="1">
      <alignment horizontal="center" vertical="center" wrapText="1"/>
    </xf>
    <xf numFmtId="0" fontId="6"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7" fillId="0" borderId="13" xfId="0" applyFont="1" applyBorder="1" applyAlignment="1">
      <alignment horizontal="left" vertical="center" wrapText="1"/>
    </xf>
    <xf numFmtId="0" fontId="7" fillId="0" borderId="4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3" xfId="0" applyFont="1" applyBorder="1" applyAlignment="1">
      <alignment horizontal="center" vertical="center" wrapText="1"/>
    </xf>
    <xf numFmtId="0" fontId="88" fillId="0" borderId="0" xfId="0" applyFont="1" applyAlignment="1">
      <alignment horizontal="center" vertical="center"/>
    </xf>
    <xf numFmtId="0" fontId="2" fillId="0" borderId="41" xfId="263" applyFont="1" applyBorder="1" applyAlignment="1">
      <alignment horizontal="center" vertical="center"/>
      <protection/>
    </xf>
    <xf numFmtId="0" fontId="2" fillId="0" borderId="32" xfId="263" applyFont="1" applyBorder="1" applyAlignment="1">
      <alignment horizontal="center" vertical="center"/>
      <protection/>
    </xf>
    <xf numFmtId="0" fontId="1" fillId="0" borderId="13" xfId="263" applyFont="1" applyBorder="1" applyAlignment="1">
      <alignment horizontal="center" vertical="center" wrapText="1"/>
      <protection/>
    </xf>
    <xf numFmtId="0" fontId="2" fillId="0" borderId="42" xfId="0" applyFont="1" applyBorder="1" applyAlignment="1">
      <alignment horizontal="left" wrapText="1"/>
    </xf>
    <xf numFmtId="0" fontId="2" fillId="0" borderId="4" xfId="0" applyFont="1" applyBorder="1" applyAlignment="1">
      <alignment horizontal="left" wrapText="1"/>
    </xf>
    <xf numFmtId="0" fontId="2" fillId="0" borderId="21" xfId="0" applyFont="1" applyBorder="1" applyAlignment="1">
      <alignment horizontal="left" wrapText="1"/>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xf>
    <xf numFmtId="0" fontId="78" fillId="0" borderId="13"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3" xfId="0" applyFont="1" applyBorder="1" applyAlignment="1">
      <alignment horizontal="center" vertical="center"/>
    </xf>
    <xf numFmtId="176" fontId="78" fillId="0" borderId="13" xfId="50" applyNumberFormat="1" applyFont="1" applyBorder="1" applyAlignment="1">
      <alignment horizontal="center" vertical="center" wrapText="1"/>
    </xf>
    <xf numFmtId="176" fontId="80" fillId="0" borderId="13" xfId="50" applyNumberFormat="1" applyFont="1" applyBorder="1" applyAlignment="1">
      <alignment horizontal="center" vertical="center" wrapText="1"/>
    </xf>
    <xf numFmtId="0" fontId="2" fillId="0" borderId="0" xfId="0" applyFont="1" applyAlignment="1">
      <alignment horizontal="center" wrapText="1"/>
    </xf>
    <xf numFmtId="0" fontId="6" fillId="0" borderId="4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9" xfId="0" applyFont="1" applyBorder="1" applyAlignment="1">
      <alignment horizontal="center" vertical="center" wrapText="1"/>
    </xf>
    <xf numFmtId="176" fontId="76" fillId="0" borderId="43" xfId="47" applyNumberFormat="1" applyFont="1" applyBorder="1" applyAlignment="1">
      <alignment horizontal="center" vertical="center" wrapText="1"/>
    </xf>
    <xf numFmtId="176" fontId="76" fillId="0" borderId="44" xfId="47" applyNumberFormat="1" applyFont="1" applyBorder="1" applyAlignment="1">
      <alignment horizontal="center" vertical="center" wrapText="1"/>
    </xf>
    <xf numFmtId="176" fontId="76" fillId="0" borderId="45" xfId="47" applyNumberFormat="1" applyFont="1" applyBorder="1" applyAlignment="1">
      <alignment horizontal="center" vertical="center" wrapText="1"/>
    </xf>
    <xf numFmtId="176" fontId="76" fillId="0" borderId="43" xfId="47" applyNumberFormat="1" applyFont="1" applyBorder="1" applyAlignment="1">
      <alignment horizontal="center" vertical="center"/>
    </xf>
    <xf numFmtId="176" fontId="76" fillId="0" borderId="44" xfId="47" applyNumberFormat="1" applyFont="1" applyBorder="1" applyAlignment="1">
      <alignment horizontal="center" vertical="center"/>
    </xf>
    <xf numFmtId="176" fontId="76" fillId="0" borderId="45" xfId="47" applyNumberFormat="1" applyFont="1" applyBorder="1" applyAlignment="1">
      <alignment horizontal="center" vertical="center"/>
    </xf>
    <xf numFmtId="176" fontId="76" fillId="0" borderId="41" xfId="47" applyNumberFormat="1" applyFont="1" applyBorder="1" applyAlignment="1">
      <alignment horizontal="center" vertical="center" wrapText="1"/>
    </xf>
    <xf numFmtId="176" fontId="76" fillId="0" borderId="39" xfId="47" applyNumberFormat="1" applyFont="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52" xfId="0" applyFont="1" applyBorder="1" applyAlignment="1">
      <alignment horizontal="center" vertical="center" wrapText="1"/>
    </xf>
    <xf numFmtId="0" fontId="76" fillId="0" borderId="38" xfId="0" applyFont="1" applyBorder="1" applyAlignment="1">
      <alignment horizontal="center" vertical="center" wrapText="1"/>
    </xf>
    <xf numFmtId="0" fontId="6" fillId="0" borderId="53"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32" xfId="0" applyFont="1" applyBorder="1" applyAlignment="1">
      <alignment horizontal="center" vertical="center" wrapText="1"/>
    </xf>
    <xf numFmtId="0" fontId="89" fillId="0" borderId="0" xfId="0" applyFont="1" applyAlignment="1">
      <alignment horizontal="center"/>
    </xf>
    <xf numFmtId="0" fontId="89" fillId="0" borderId="0" xfId="0" applyFont="1" applyAlignment="1" quotePrefix="1">
      <alignment horizontal="center" wrapText="1"/>
    </xf>
    <xf numFmtId="0" fontId="76" fillId="0" borderId="54" xfId="0" applyFont="1" applyBorder="1" applyAlignment="1">
      <alignment horizontal="center" vertical="center" wrapText="1"/>
    </xf>
    <xf numFmtId="0" fontId="76" fillId="0" borderId="55" xfId="0" applyFont="1" applyBorder="1" applyAlignment="1">
      <alignment vertical="center" wrapText="1"/>
    </xf>
    <xf numFmtId="0" fontId="76" fillId="0" borderId="39" xfId="0" applyFont="1" applyBorder="1" applyAlignment="1">
      <alignment vertical="center" wrapText="1"/>
    </xf>
    <xf numFmtId="0" fontId="76" fillId="0" borderId="55" xfId="0" applyFont="1" applyBorder="1" applyAlignment="1">
      <alignment horizontal="center" vertical="center" wrapText="1"/>
    </xf>
    <xf numFmtId="0" fontId="76" fillId="0" borderId="5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2" xfId="0" applyFont="1" applyBorder="1" applyAlignment="1">
      <alignment horizontal="center" vertical="center" wrapText="1"/>
    </xf>
    <xf numFmtId="176" fontId="76" fillId="0" borderId="14" xfId="47" applyNumberFormat="1" applyFont="1" applyFill="1" applyBorder="1" applyAlignment="1">
      <alignment horizontal="center" vertical="center" wrapText="1"/>
    </xf>
    <xf numFmtId="0" fontId="76" fillId="0" borderId="56" xfId="0" applyFont="1" applyBorder="1" applyAlignment="1">
      <alignment horizontal="center" vertical="center" wrapText="1"/>
    </xf>
    <xf numFmtId="0" fontId="76" fillId="0" borderId="31" xfId="0" applyFont="1" applyBorder="1" applyAlignment="1">
      <alignment horizontal="center" vertical="center"/>
    </xf>
    <xf numFmtId="176" fontId="76" fillId="0" borderId="42" xfId="47" applyNumberFormat="1" applyFont="1" applyBorder="1" applyAlignment="1">
      <alignment horizontal="center" vertical="center" wrapText="1"/>
    </xf>
    <xf numFmtId="176" fontId="76" fillId="0" borderId="4" xfId="47" applyNumberFormat="1" applyFont="1" applyBorder="1" applyAlignment="1">
      <alignment horizontal="center" vertical="center" wrapText="1"/>
    </xf>
    <xf numFmtId="176" fontId="76" fillId="0" borderId="21" xfId="47" applyNumberFormat="1" applyFont="1" applyBorder="1" applyAlignment="1">
      <alignment horizontal="center" vertical="center" wrapText="1"/>
    </xf>
    <xf numFmtId="176" fontId="76" fillId="0" borderId="39" xfId="47" applyNumberFormat="1" applyFont="1" applyBorder="1" applyAlignment="1">
      <alignment horizontal="center" vertical="center"/>
    </xf>
    <xf numFmtId="176" fontId="76" fillId="0" borderId="21" xfId="47" applyNumberFormat="1" applyFont="1" applyBorder="1" applyAlignment="1">
      <alignment horizontal="center" vertical="center"/>
    </xf>
    <xf numFmtId="176" fontId="76" fillId="0" borderId="4" xfId="47" applyNumberFormat="1" applyFont="1" applyBorder="1" applyAlignment="1">
      <alignment horizontal="center" vertical="center"/>
    </xf>
    <xf numFmtId="176" fontId="76" fillId="0" borderId="41" xfId="47" applyNumberFormat="1" applyFont="1" applyFill="1" applyBorder="1" applyAlignment="1">
      <alignment horizontal="center" vertical="center" wrapText="1"/>
    </xf>
    <xf numFmtId="176" fontId="76" fillId="0" borderId="39" xfId="47" applyNumberFormat="1" applyFont="1" applyFill="1" applyBorder="1" applyAlignment="1">
      <alignment horizontal="center" vertical="center"/>
    </xf>
    <xf numFmtId="176" fontId="76" fillId="0" borderId="42" xfId="47" applyNumberFormat="1" applyFont="1" applyBorder="1" applyAlignment="1">
      <alignment horizontal="center" vertical="center"/>
    </xf>
    <xf numFmtId="176" fontId="76" fillId="0" borderId="19" xfId="47" applyNumberFormat="1" applyFont="1" applyBorder="1" applyAlignment="1">
      <alignment horizontal="center" vertical="center" wrapText="1"/>
    </xf>
    <xf numFmtId="176" fontId="76" fillId="0" borderId="14" xfId="47" applyNumberFormat="1" applyFont="1" applyBorder="1" applyAlignment="1">
      <alignment horizontal="center" vertical="center" wrapText="1"/>
    </xf>
    <xf numFmtId="176" fontId="76" fillId="0" borderId="32" xfId="47" applyNumberFormat="1" applyFont="1" applyBorder="1" applyAlignment="1">
      <alignment horizontal="center" vertical="center" wrapText="1"/>
    </xf>
    <xf numFmtId="176" fontId="76" fillId="0" borderId="20" xfId="47" applyNumberFormat="1" applyFont="1" applyFill="1" applyBorder="1" applyAlignment="1">
      <alignment horizontal="center" vertical="center" wrapText="1"/>
    </xf>
    <xf numFmtId="176" fontId="76" fillId="0" borderId="15" xfId="47" applyNumberFormat="1" applyFont="1" applyFill="1" applyBorder="1" applyAlignment="1">
      <alignment horizontal="center" vertical="center" wrapText="1"/>
    </xf>
    <xf numFmtId="176" fontId="76" fillId="0" borderId="39" xfId="47" applyNumberFormat="1" applyFont="1" applyFill="1" applyBorder="1" applyAlignment="1">
      <alignment horizontal="center" vertical="center" wrapText="1"/>
    </xf>
    <xf numFmtId="176" fontId="76" fillId="0" borderId="19" xfId="47" applyNumberFormat="1" applyFont="1" applyFill="1" applyBorder="1" applyAlignment="1">
      <alignment horizontal="center" vertical="center" wrapText="1"/>
    </xf>
    <xf numFmtId="176" fontId="76" fillId="0" borderId="38" xfId="47" applyNumberFormat="1" applyFont="1" applyFill="1" applyBorder="1" applyAlignment="1">
      <alignment horizontal="center" vertical="center" wrapText="1"/>
    </xf>
    <xf numFmtId="0" fontId="76" fillId="0" borderId="14" xfId="0" applyFont="1" applyBorder="1" applyAlignment="1">
      <alignment horizontal="left" vertical="center" wrapText="1"/>
    </xf>
    <xf numFmtId="0" fontId="76" fillId="0" borderId="15" xfId="0" applyFont="1" applyBorder="1" applyAlignment="1">
      <alignment horizontal="left" vertical="center" wrapText="1"/>
    </xf>
    <xf numFmtId="176" fontId="76" fillId="0" borderId="20" xfId="47" applyNumberFormat="1" applyFont="1" applyFill="1" applyBorder="1" applyAlignment="1" quotePrefix="1">
      <alignment horizontal="center" vertical="center" wrapText="1"/>
    </xf>
    <xf numFmtId="176" fontId="76" fillId="0" borderId="14" xfId="47" applyNumberFormat="1" applyFont="1" applyFill="1" applyBorder="1" applyAlignment="1" quotePrefix="1">
      <alignment horizontal="center" vertical="center" wrapText="1"/>
    </xf>
    <xf numFmtId="176" fontId="76" fillId="0" borderId="20" xfId="47" applyNumberFormat="1" applyFont="1" applyBorder="1" applyAlignment="1">
      <alignment horizontal="center" vertical="center" wrapText="1"/>
    </xf>
    <xf numFmtId="176" fontId="76" fillId="0" borderId="32" xfId="47" applyNumberFormat="1" applyFont="1" applyFill="1" applyBorder="1" applyAlignment="1">
      <alignment horizontal="center" vertical="center" wrapText="1"/>
    </xf>
    <xf numFmtId="3" fontId="6" fillId="0" borderId="0" xfId="0" applyNumberFormat="1" applyFont="1" applyAlignment="1">
      <alignment horizontal="center" vertical="center"/>
    </xf>
    <xf numFmtId="0" fontId="7" fillId="0" borderId="0" xfId="0" applyFont="1" applyAlignment="1">
      <alignment horizontal="center" wrapText="1"/>
    </xf>
    <xf numFmtId="0" fontId="13" fillId="0" borderId="4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1" xfId="0" applyFont="1" applyBorder="1" applyAlignment="1">
      <alignment horizontal="center" vertical="center" wrapText="1"/>
    </xf>
    <xf numFmtId="0" fontId="83" fillId="0" borderId="13" xfId="0" applyFont="1" applyBorder="1" applyAlignment="1">
      <alignment horizontal="center" vertical="center" wrapText="1"/>
    </xf>
    <xf numFmtId="3" fontId="83" fillId="0" borderId="13" xfId="50" applyNumberFormat="1" applyFont="1" applyFill="1" applyBorder="1" applyAlignment="1">
      <alignment horizontal="center" vertical="center" wrapText="1"/>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eE­ [0]_INQUIRY ¿μ¾÷AßAø " xfId="39"/>
    <cellStyle name="AeE­_INQUIRY ¿μ¾÷AßAø " xfId="40"/>
    <cellStyle name="AÞ¸¶ [0]_INQUIRY ¿?¾÷AßAø " xfId="41"/>
    <cellStyle name="AÞ¸¶_INQUIRY ¿?¾÷AßAø " xfId="42"/>
    <cellStyle name="Bad" xfId="43"/>
    <cellStyle name="C?AØ_¿?¾÷CoE² " xfId="44"/>
    <cellStyle name="C￥AØ_¿μ¾÷CoE² " xfId="45"/>
    <cellStyle name="Calculation" xfId="46"/>
    <cellStyle name="Comma" xfId="47"/>
    <cellStyle name="Comma [0]" xfId="48"/>
    <cellStyle name="Comma [0] 2" xfId="49"/>
    <cellStyle name="Comma 10" xfId="50"/>
    <cellStyle name="Comma 100" xfId="51"/>
    <cellStyle name="Comma 101" xfId="52"/>
    <cellStyle name="Comma 102" xfId="53"/>
    <cellStyle name="Comma 103" xfId="54"/>
    <cellStyle name="Comma 104" xfId="55"/>
    <cellStyle name="Comma 105" xfId="56"/>
    <cellStyle name="Comma 106" xfId="57"/>
    <cellStyle name="Comma 107" xfId="58"/>
    <cellStyle name="Comma 108" xfId="59"/>
    <cellStyle name="Comma 109" xfId="60"/>
    <cellStyle name="Comma 11" xfId="61"/>
    <cellStyle name="Comma 110" xfId="62"/>
    <cellStyle name="Comma 111" xfId="63"/>
    <cellStyle name="Comma 112" xfId="64"/>
    <cellStyle name="Comma 113" xfId="65"/>
    <cellStyle name="Comma 114" xfId="66"/>
    <cellStyle name="Comma 115" xfId="67"/>
    <cellStyle name="Comma 116" xfId="68"/>
    <cellStyle name="Comma 117" xfId="69"/>
    <cellStyle name="Comma 118" xfId="70"/>
    <cellStyle name="Comma 119" xfId="71"/>
    <cellStyle name="Comma 12" xfId="72"/>
    <cellStyle name="Comma 120" xfId="73"/>
    <cellStyle name="Comma 121" xfId="74"/>
    <cellStyle name="Comma 122" xfId="75"/>
    <cellStyle name="Comma 123" xfId="76"/>
    <cellStyle name="Comma 124" xfId="77"/>
    <cellStyle name="Comma 125" xfId="78"/>
    <cellStyle name="Comma 126" xfId="79"/>
    <cellStyle name="Comma 127" xfId="80"/>
    <cellStyle name="Comma 128" xfId="81"/>
    <cellStyle name="Comma 129" xfId="82"/>
    <cellStyle name="Comma 13" xfId="83"/>
    <cellStyle name="Comma 130" xfId="84"/>
    <cellStyle name="Comma 131" xfId="85"/>
    <cellStyle name="Comma 132" xfId="86"/>
    <cellStyle name="Comma 133" xfId="87"/>
    <cellStyle name="Comma 134" xfId="88"/>
    <cellStyle name="Comma 135" xfId="89"/>
    <cellStyle name="Comma 136" xfId="90"/>
    <cellStyle name="Comma 137" xfId="91"/>
    <cellStyle name="Comma 138" xfId="92"/>
    <cellStyle name="Comma 139" xfId="93"/>
    <cellStyle name="Comma 14" xfId="94"/>
    <cellStyle name="Comma 140" xfId="95"/>
    <cellStyle name="Comma 141" xfId="96"/>
    <cellStyle name="Comma 142" xfId="97"/>
    <cellStyle name="Comma 143" xfId="98"/>
    <cellStyle name="Comma 144" xfId="99"/>
    <cellStyle name="Comma 145" xfId="100"/>
    <cellStyle name="Comma 146" xfId="101"/>
    <cellStyle name="Comma 147" xfId="102"/>
    <cellStyle name="Comma 148" xfId="103"/>
    <cellStyle name="Comma 149" xfId="104"/>
    <cellStyle name="Comma 15" xfId="105"/>
    <cellStyle name="Comma 150" xfId="106"/>
    <cellStyle name="Comma 151" xfId="107"/>
    <cellStyle name="Comma 152" xfId="108"/>
    <cellStyle name="Comma 153" xfId="109"/>
    <cellStyle name="Comma 154" xfId="110"/>
    <cellStyle name="Comma 155" xfId="111"/>
    <cellStyle name="Comma 156" xfId="112"/>
    <cellStyle name="Comma 157" xfId="113"/>
    <cellStyle name="Comma 158" xfId="114"/>
    <cellStyle name="Comma 159" xfId="115"/>
    <cellStyle name="Comma 16" xfId="116"/>
    <cellStyle name="Comma 160" xfId="117"/>
    <cellStyle name="Comma 161" xfId="118"/>
    <cellStyle name="Comma 162" xfId="119"/>
    <cellStyle name="Comma 163" xfId="120"/>
    <cellStyle name="Comma 164" xfId="121"/>
    <cellStyle name="Comma 165" xfId="122"/>
    <cellStyle name="Comma 166" xfId="123"/>
    <cellStyle name="Comma 167" xfId="124"/>
    <cellStyle name="Comma 168" xfId="125"/>
    <cellStyle name="Comma 169" xfId="126"/>
    <cellStyle name="Comma 17" xfId="127"/>
    <cellStyle name="Comma 170" xfId="128"/>
    <cellStyle name="Comma 171" xfId="129"/>
    <cellStyle name="Comma 172" xfId="130"/>
    <cellStyle name="Comma 173" xfId="131"/>
    <cellStyle name="Comma 18" xfId="132"/>
    <cellStyle name="Comma 19" xfId="133"/>
    <cellStyle name="Comma 2" xfId="134"/>
    <cellStyle name="Comma 2 2" xfId="135"/>
    <cellStyle name="Comma 2 3" xfId="136"/>
    <cellStyle name="Comma 20" xfId="137"/>
    <cellStyle name="Comma 21" xfId="138"/>
    <cellStyle name="Comma 22" xfId="139"/>
    <cellStyle name="Comma 23" xfId="140"/>
    <cellStyle name="Comma 24" xfId="141"/>
    <cellStyle name="Comma 25" xfId="142"/>
    <cellStyle name="Comma 26" xfId="143"/>
    <cellStyle name="Comma 27" xfId="144"/>
    <cellStyle name="Comma 28" xfId="145"/>
    <cellStyle name="Comma 29" xfId="146"/>
    <cellStyle name="Comma 3" xfId="147"/>
    <cellStyle name="Comma 3 2" xfId="148"/>
    <cellStyle name="Comma 3 3" xfId="149"/>
    <cellStyle name="Comma 30" xfId="150"/>
    <cellStyle name="Comma 31" xfId="151"/>
    <cellStyle name="Comma 32" xfId="152"/>
    <cellStyle name="Comma 33" xfId="153"/>
    <cellStyle name="Comma 34" xfId="154"/>
    <cellStyle name="Comma 35" xfId="155"/>
    <cellStyle name="Comma 36" xfId="156"/>
    <cellStyle name="Comma 37" xfId="157"/>
    <cellStyle name="Comma 38" xfId="158"/>
    <cellStyle name="Comma 39" xfId="159"/>
    <cellStyle name="Comma 4"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0" xfId="172"/>
    <cellStyle name="Comma 51" xfId="173"/>
    <cellStyle name="Comma 52" xfId="174"/>
    <cellStyle name="Comma 53" xfId="175"/>
    <cellStyle name="Comma 54" xfId="176"/>
    <cellStyle name="Comma 55" xfId="177"/>
    <cellStyle name="Comma 56" xfId="178"/>
    <cellStyle name="Comma 57" xfId="179"/>
    <cellStyle name="Comma 58" xfId="180"/>
    <cellStyle name="Comma 59" xfId="181"/>
    <cellStyle name="Comma 6" xfId="182"/>
    <cellStyle name="Comma 60" xfId="183"/>
    <cellStyle name="Comma 61" xfId="184"/>
    <cellStyle name="Comma 62" xfId="185"/>
    <cellStyle name="Comma 63" xfId="186"/>
    <cellStyle name="Comma 64" xfId="187"/>
    <cellStyle name="Comma 65" xfId="188"/>
    <cellStyle name="Comma 66" xfId="189"/>
    <cellStyle name="Comma 67" xfId="190"/>
    <cellStyle name="Comma 68" xfId="191"/>
    <cellStyle name="Comma 69" xfId="192"/>
    <cellStyle name="Comma 7" xfId="193"/>
    <cellStyle name="Comma 70" xfId="194"/>
    <cellStyle name="Comma 71" xfId="195"/>
    <cellStyle name="Comma 72" xfId="196"/>
    <cellStyle name="Comma 73" xfId="197"/>
    <cellStyle name="Comma 74" xfId="198"/>
    <cellStyle name="Comma 75" xfId="199"/>
    <cellStyle name="Comma 76" xfId="200"/>
    <cellStyle name="Comma 77" xfId="201"/>
    <cellStyle name="Comma 78" xfId="202"/>
    <cellStyle name="Comma 79" xfId="203"/>
    <cellStyle name="Comma 8" xfId="204"/>
    <cellStyle name="Comma 80" xfId="205"/>
    <cellStyle name="Comma 81" xfId="206"/>
    <cellStyle name="Comma 82" xfId="207"/>
    <cellStyle name="Comma 83" xfId="208"/>
    <cellStyle name="Comma 84" xfId="209"/>
    <cellStyle name="Comma 85" xfId="210"/>
    <cellStyle name="Comma 86" xfId="211"/>
    <cellStyle name="Comma 87" xfId="212"/>
    <cellStyle name="Comma 88" xfId="213"/>
    <cellStyle name="Comma 89" xfId="214"/>
    <cellStyle name="Comma 9" xfId="215"/>
    <cellStyle name="Comma 90" xfId="216"/>
    <cellStyle name="Comma 91" xfId="217"/>
    <cellStyle name="Comma 92" xfId="218"/>
    <cellStyle name="Comma 93" xfId="219"/>
    <cellStyle name="Comma 94" xfId="220"/>
    <cellStyle name="Comma 95" xfId="221"/>
    <cellStyle name="Comma 96" xfId="222"/>
    <cellStyle name="Comma 97" xfId="223"/>
    <cellStyle name="Comma 98" xfId="224"/>
    <cellStyle name="Comma 99" xfId="225"/>
    <cellStyle name="Comma0" xfId="226"/>
    <cellStyle name="Currency" xfId="227"/>
    <cellStyle name="Currency [0]" xfId="228"/>
    <cellStyle name="Currency 2" xfId="229"/>
    <cellStyle name="Currency0" xfId="230"/>
    <cellStyle name="Currency0 2" xfId="231"/>
    <cellStyle name="Currency0 2 2" xfId="232"/>
    <cellStyle name="Check Cell" xfId="233"/>
    <cellStyle name="Date" xfId="234"/>
    <cellStyle name="Explanatory Text" xfId="235"/>
    <cellStyle name="Fixed" xfId="236"/>
    <cellStyle name="Followed Hyperlink" xfId="237"/>
    <cellStyle name="Good" xfId="238"/>
    <cellStyle name="Header1" xfId="239"/>
    <cellStyle name="Header2" xfId="240"/>
    <cellStyle name="Heading 1" xfId="241"/>
    <cellStyle name="Heading 1 2" xfId="242"/>
    <cellStyle name="Heading 1 3" xfId="243"/>
    <cellStyle name="Heading 2" xfId="244"/>
    <cellStyle name="Heading 2 2" xfId="245"/>
    <cellStyle name="Heading 2 3" xfId="246"/>
    <cellStyle name="Heading 3" xfId="247"/>
    <cellStyle name="Heading 4" xfId="248"/>
    <cellStyle name="Hyperlink" xfId="249"/>
    <cellStyle name="Input" xfId="250"/>
    <cellStyle name="Linked Cell" xfId="251"/>
    <cellStyle name="Neutral" xfId="252"/>
    <cellStyle name="Normal - Style1" xfId="253"/>
    <cellStyle name="Normal - Style1 2" xfId="254"/>
    <cellStyle name="Normal - Style1 2 2" xfId="255"/>
    <cellStyle name="Normal - Style1 2 2 2" xfId="256"/>
    <cellStyle name="Normal 10" xfId="257"/>
    <cellStyle name="Normal 11" xfId="258"/>
    <cellStyle name="Normal 12" xfId="259"/>
    <cellStyle name="Normal 12 2" xfId="260"/>
    <cellStyle name="Normal 12 3" xfId="261"/>
    <cellStyle name="Normal 13" xfId="262"/>
    <cellStyle name="Normal 14" xfId="263"/>
    <cellStyle name="Normal 2" xfId="264"/>
    <cellStyle name="Normal 2 2" xfId="265"/>
    <cellStyle name="Normal 3" xfId="266"/>
    <cellStyle name="Normal 3 2" xfId="267"/>
    <cellStyle name="Normal 3 3" xfId="268"/>
    <cellStyle name="Normal 3 4" xfId="269"/>
    <cellStyle name="Normal 3 4 2" xfId="270"/>
    <cellStyle name="Normal 4" xfId="271"/>
    <cellStyle name="Normal 4 2" xfId="272"/>
    <cellStyle name="Normal 5" xfId="273"/>
    <cellStyle name="Normal 5 2" xfId="274"/>
    <cellStyle name="Normal 6" xfId="275"/>
    <cellStyle name="Normal 7" xfId="276"/>
    <cellStyle name="Normal 8" xfId="277"/>
    <cellStyle name="Normal 9" xfId="278"/>
    <cellStyle name="Normal_KIEM KE THIET BI" xfId="279"/>
    <cellStyle name="Normal_Sheet5" xfId="280"/>
    <cellStyle name="Note" xfId="281"/>
    <cellStyle name="Output" xfId="282"/>
    <cellStyle name="Percent" xfId="283"/>
    <cellStyle name="Percent 2" xfId="284"/>
    <cellStyle name="Title" xfId="285"/>
    <cellStyle name="Total" xfId="286"/>
    <cellStyle name="Total 2" xfId="287"/>
    <cellStyle name="Total 3" xfId="288"/>
    <cellStyle name="Warning Text" xfId="289"/>
    <cellStyle name="똿뗦먛귟 [0.00]_PRODUCT DETAIL Q1" xfId="290"/>
    <cellStyle name="똿뗦먛귟_PRODUCT DETAIL Q1" xfId="291"/>
    <cellStyle name="믅됞 [0.00]_PRODUCT DETAIL Q1" xfId="292"/>
    <cellStyle name="믅됞_PRODUCT DETAIL Q1" xfId="293"/>
    <cellStyle name="백분율_HOBONG" xfId="294"/>
    <cellStyle name="뷭?_BOOKSHIP" xfId="295"/>
    <cellStyle name="콤마 [0]_1202" xfId="296"/>
    <cellStyle name="콤마_1202" xfId="297"/>
    <cellStyle name="통화 [0]_1202" xfId="298"/>
    <cellStyle name="통화_1202" xfId="299"/>
    <cellStyle name="표준_(정보부문)월별인원계획" xfId="3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5</xdr:row>
      <xdr:rowOff>0</xdr:rowOff>
    </xdr:from>
    <xdr:to>
      <xdr:col>2</xdr:col>
      <xdr:colOff>419100</xdr:colOff>
      <xdr:row>5</xdr:row>
      <xdr:rowOff>0</xdr:rowOff>
    </xdr:to>
    <xdr:sp>
      <xdr:nvSpPr>
        <xdr:cNvPr id="1" name="Straight Connector 1"/>
        <xdr:cNvSpPr>
          <a:spLocks/>
        </xdr:cNvSpPr>
      </xdr:nvSpPr>
      <xdr:spPr>
        <a:xfrm>
          <a:off x="428625" y="485775"/>
          <a:ext cx="876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247650</xdr:colOff>
      <xdr:row>5</xdr:row>
      <xdr:rowOff>0</xdr:rowOff>
    </xdr:from>
    <xdr:to>
      <xdr:col>2</xdr:col>
      <xdr:colOff>419100</xdr:colOff>
      <xdr:row>5</xdr:row>
      <xdr:rowOff>0</xdr:rowOff>
    </xdr:to>
    <xdr:sp>
      <xdr:nvSpPr>
        <xdr:cNvPr id="2" name="Straight Connector 2"/>
        <xdr:cNvSpPr>
          <a:spLocks/>
        </xdr:cNvSpPr>
      </xdr:nvSpPr>
      <xdr:spPr>
        <a:xfrm>
          <a:off x="428625" y="485775"/>
          <a:ext cx="876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58"/>
  <sheetViews>
    <sheetView tabSelected="1" view="pageBreakPreview" zoomScale="60" zoomScalePageLayoutView="0" workbookViewId="0" topLeftCell="A1">
      <selection activeCell="I63" sqref="I63"/>
    </sheetView>
  </sheetViews>
  <sheetFormatPr defaultColWidth="9.140625" defaultRowHeight="12.75"/>
  <cols>
    <col min="1" max="1" width="19.7109375" style="237" customWidth="1"/>
    <col min="2" max="2" width="5.8515625" style="237" customWidth="1"/>
    <col min="3" max="3" width="4.8515625" style="237" customWidth="1"/>
    <col min="4" max="4" width="6.57421875" style="237" customWidth="1"/>
    <col min="5" max="5" width="10.140625" style="237" bestFit="1" customWidth="1"/>
    <col min="6" max="6" width="9.7109375" style="237" bestFit="1" customWidth="1"/>
    <col min="7" max="7" width="6.421875" style="237" customWidth="1"/>
    <col min="8" max="8" width="9.7109375" style="237" bestFit="1" customWidth="1"/>
    <col min="9" max="14" width="9.28125" style="237" bestFit="1" customWidth="1"/>
    <col min="15" max="15" width="6.8515625" style="237" customWidth="1"/>
    <col min="16" max="18" width="9.28125" style="237" bestFit="1" customWidth="1"/>
    <col min="19" max="16384" width="9.140625" style="237" customWidth="1"/>
  </cols>
  <sheetData>
    <row r="1" spans="1:21" s="21" customFormat="1" ht="12.75">
      <c r="A1" s="16" t="s">
        <v>452</v>
      </c>
      <c r="B1" s="17"/>
      <c r="C1" s="18"/>
      <c r="D1" s="18"/>
      <c r="E1" s="19"/>
      <c r="F1" s="18"/>
      <c r="G1" s="234"/>
      <c r="H1" s="234"/>
      <c r="I1" s="18"/>
      <c r="J1" s="18"/>
      <c r="K1" s="18"/>
      <c r="L1" s="18"/>
      <c r="M1" s="18"/>
      <c r="N1" s="20"/>
      <c r="O1" s="18"/>
      <c r="Q1" s="19" t="s">
        <v>38</v>
      </c>
      <c r="R1" s="18"/>
      <c r="S1" s="22"/>
      <c r="U1" s="18"/>
    </row>
    <row r="2" spans="1:21" s="21" customFormat="1" ht="12.75">
      <c r="A2" s="16" t="s">
        <v>450</v>
      </c>
      <c r="B2" s="23"/>
      <c r="C2" s="18"/>
      <c r="D2" s="18"/>
      <c r="E2" s="18"/>
      <c r="F2" s="18"/>
      <c r="G2" s="234"/>
      <c r="H2" s="234"/>
      <c r="I2" s="18"/>
      <c r="J2" s="18"/>
      <c r="K2" s="18"/>
      <c r="L2" s="18"/>
      <c r="M2" s="18"/>
      <c r="N2" s="20"/>
      <c r="O2" s="18"/>
      <c r="P2" s="18"/>
      <c r="Q2" s="18"/>
      <c r="R2" s="18"/>
      <c r="S2" s="18"/>
      <c r="T2" s="18"/>
      <c r="U2" s="18"/>
    </row>
    <row r="3" spans="1:21" s="21" customFormat="1" ht="12.75">
      <c r="A3" s="16" t="s">
        <v>451</v>
      </c>
      <c r="B3" s="23"/>
      <c r="C3" s="18"/>
      <c r="D3" s="18"/>
      <c r="E3" s="18"/>
      <c r="F3" s="18"/>
      <c r="G3" s="234"/>
      <c r="H3" s="234"/>
      <c r="I3" s="18"/>
      <c r="J3" s="18"/>
      <c r="K3" s="18"/>
      <c r="L3" s="18"/>
      <c r="M3" s="18"/>
      <c r="N3" s="20"/>
      <c r="O3" s="18"/>
      <c r="P3" s="18"/>
      <c r="Q3" s="18"/>
      <c r="R3" s="18"/>
      <c r="S3" s="18"/>
      <c r="T3" s="18"/>
      <c r="U3" s="18"/>
    </row>
    <row r="4" spans="1:8" s="235" customFormat="1" ht="12.75">
      <c r="A4" s="137"/>
      <c r="G4" s="137"/>
      <c r="H4" s="137"/>
    </row>
    <row r="5" spans="1:18" s="19" customFormat="1" ht="20.25" customHeight="1">
      <c r="A5" s="314" t="s">
        <v>306</v>
      </c>
      <c r="B5" s="314"/>
      <c r="C5" s="314"/>
      <c r="D5" s="314"/>
      <c r="E5" s="314"/>
      <c r="F5" s="314"/>
      <c r="G5" s="314"/>
      <c r="H5" s="314"/>
      <c r="I5" s="314"/>
      <c r="J5" s="314"/>
      <c r="K5" s="314"/>
      <c r="L5" s="314"/>
      <c r="M5" s="314"/>
      <c r="N5" s="314"/>
      <c r="O5" s="314"/>
      <c r="P5" s="314"/>
      <c r="Q5" s="314"/>
      <c r="R5" s="314"/>
    </row>
    <row r="7" spans="1:20" ht="40.5" customHeight="1">
      <c r="A7" s="310" t="s">
        <v>39</v>
      </c>
      <c r="B7" s="313" t="s">
        <v>40</v>
      </c>
      <c r="C7" s="313" t="s">
        <v>41</v>
      </c>
      <c r="D7" s="313" t="s">
        <v>42</v>
      </c>
      <c r="E7" s="313" t="s">
        <v>43</v>
      </c>
      <c r="F7" s="313"/>
      <c r="G7" s="313"/>
      <c r="H7" s="313"/>
      <c r="I7" s="310" t="s">
        <v>44</v>
      </c>
      <c r="J7" s="310" t="s">
        <v>949</v>
      </c>
      <c r="K7" s="310" t="s">
        <v>950</v>
      </c>
      <c r="L7" s="313" t="s">
        <v>951</v>
      </c>
      <c r="M7" s="313"/>
      <c r="N7" s="313"/>
      <c r="O7" s="313"/>
      <c r="P7" s="313"/>
      <c r="Q7" s="313"/>
      <c r="R7" s="313"/>
      <c r="S7" s="236"/>
      <c r="T7" s="236"/>
    </row>
    <row r="8" spans="1:20" ht="38.25" customHeight="1">
      <c r="A8" s="311"/>
      <c r="B8" s="313"/>
      <c r="C8" s="313"/>
      <c r="D8" s="313"/>
      <c r="E8" s="313" t="s">
        <v>22</v>
      </c>
      <c r="F8" s="313"/>
      <c r="G8" s="313"/>
      <c r="H8" s="310" t="s">
        <v>23</v>
      </c>
      <c r="I8" s="311"/>
      <c r="J8" s="311"/>
      <c r="K8" s="311"/>
      <c r="L8" s="310" t="s">
        <v>19</v>
      </c>
      <c r="M8" s="310" t="s">
        <v>45</v>
      </c>
      <c r="N8" s="310" t="s">
        <v>25</v>
      </c>
      <c r="O8" s="310" t="s">
        <v>26</v>
      </c>
      <c r="P8" s="310" t="s">
        <v>27</v>
      </c>
      <c r="Q8" s="310" t="s">
        <v>28</v>
      </c>
      <c r="R8" s="310" t="s">
        <v>21</v>
      </c>
      <c r="S8" s="236"/>
      <c r="T8" s="236"/>
    </row>
    <row r="9" spans="1:20" ht="12.75">
      <c r="A9" s="311"/>
      <c r="B9" s="313"/>
      <c r="C9" s="313"/>
      <c r="D9" s="313"/>
      <c r="E9" s="313" t="s">
        <v>30</v>
      </c>
      <c r="F9" s="313" t="s">
        <v>31</v>
      </c>
      <c r="G9" s="313"/>
      <c r="H9" s="311"/>
      <c r="I9" s="311"/>
      <c r="J9" s="311"/>
      <c r="K9" s="311"/>
      <c r="L9" s="311"/>
      <c r="M9" s="311"/>
      <c r="N9" s="311"/>
      <c r="O9" s="311"/>
      <c r="P9" s="311"/>
      <c r="Q9" s="311"/>
      <c r="R9" s="311"/>
      <c r="S9" s="236"/>
      <c r="T9" s="236"/>
    </row>
    <row r="10" spans="1:20" ht="25.5">
      <c r="A10" s="312"/>
      <c r="B10" s="313"/>
      <c r="C10" s="313"/>
      <c r="D10" s="313"/>
      <c r="E10" s="313"/>
      <c r="F10" s="13" t="s">
        <v>46</v>
      </c>
      <c r="G10" s="13" t="s">
        <v>33</v>
      </c>
      <c r="H10" s="312"/>
      <c r="I10" s="312"/>
      <c r="J10" s="312"/>
      <c r="K10" s="312"/>
      <c r="L10" s="312"/>
      <c r="M10" s="312"/>
      <c r="N10" s="312"/>
      <c r="O10" s="312"/>
      <c r="P10" s="312"/>
      <c r="Q10" s="312"/>
      <c r="R10" s="312"/>
      <c r="S10" s="236"/>
      <c r="T10" s="236"/>
    </row>
    <row r="11" spans="1:20" ht="13.5">
      <c r="A11" s="238">
        <v>1</v>
      </c>
      <c r="B11" s="238">
        <v>2</v>
      </c>
      <c r="C11" s="238">
        <v>3</v>
      </c>
      <c r="D11" s="238">
        <v>4</v>
      </c>
      <c r="E11" s="238">
        <v>5</v>
      </c>
      <c r="F11" s="238">
        <v>6</v>
      </c>
      <c r="G11" s="238">
        <v>7</v>
      </c>
      <c r="H11" s="238">
        <v>8</v>
      </c>
      <c r="I11" s="238">
        <v>9</v>
      </c>
      <c r="J11" s="238" t="s">
        <v>952</v>
      </c>
      <c r="K11" s="238">
        <v>11</v>
      </c>
      <c r="L11" s="238">
        <v>12</v>
      </c>
      <c r="M11" s="238">
        <v>13</v>
      </c>
      <c r="N11" s="238">
        <v>14</v>
      </c>
      <c r="O11" s="238">
        <v>15</v>
      </c>
      <c r="P11" s="238">
        <v>16</v>
      </c>
      <c r="Q11" s="238">
        <v>17</v>
      </c>
      <c r="R11" s="238">
        <v>18</v>
      </c>
      <c r="S11" s="236"/>
      <c r="T11" s="236"/>
    </row>
    <row r="12" spans="1:20" s="235" customFormat="1" ht="30" customHeight="1">
      <c r="A12" s="307" t="s">
        <v>504</v>
      </c>
      <c r="B12" s="239"/>
      <c r="C12" s="239"/>
      <c r="D12" s="239"/>
      <c r="E12" s="239"/>
      <c r="F12" s="239"/>
      <c r="G12" s="239"/>
      <c r="H12" s="239"/>
      <c r="I12" s="239"/>
      <c r="J12" s="239"/>
      <c r="K12" s="239"/>
      <c r="L12" s="239"/>
      <c r="M12" s="239"/>
      <c r="N12" s="239"/>
      <c r="O12" s="239"/>
      <c r="P12" s="239"/>
      <c r="Q12" s="239"/>
      <c r="R12" s="239"/>
      <c r="S12" s="240"/>
      <c r="T12" s="240"/>
    </row>
    <row r="13" spans="1:18" s="235" customFormat="1" ht="37.5" customHeight="1">
      <c r="A13" s="253" t="s">
        <v>491</v>
      </c>
      <c r="B13" s="241">
        <v>3</v>
      </c>
      <c r="C13" s="241">
        <v>2020</v>
      </c>
      <c r="D13" s="242">
        <v>2021</v>
      </c>
      <c r="E13" s="243">
        <v>3458290</v>
      </c>
      <c r="F13" s="244">
        <f>E13</f>
        <v>3458290</v>
      </c>
      <c r="G13" s="245"/>
      <c r="H13" s="244">
        <f>E13</f>
        <v>3458290</v>
      </c>
      <c r="I13" s="241">
        <v>2</v>
      </c>
      <c r="J13" s="246">
        <v>261.3</v>
      </c>
      <c r="K13" s="246" t="s">
        <v>492</v>
      </c>
      <c r="L13" s="246"/>
      <c r="M13" s="246" t="s">
        <v>492</v>
      </c>
      <c r="N13" s="241"/>
      <c r="O13" s="241"/>
      <c r="P13" s="241"/>
      <c r="Q13" s="241"/>
      <c r="R13" s="242"/>
    </row>
    <row r="14" spans="1:18" s="235" customFormat="1" ht="37.5" customHeight="1">
      <c r="A14" s="253" t="s">
        <v>493</v>
      </c>
      <c r="B14" s="247"/>
      <c r="C14" s="247"/>
      <c r="D14" s="248"/>
      <c r="E14" s="249"/>
      <c r="F14" s="250"/>
      <c r="G14" s="250"/>
      <c r="H14" s="250"/>
      <c r="I14" s="251"/>
      <c r="J14" s="246"/>
      <c r="K14" s="249"/>
      <c r="L14" s="246"/>
      <c r="M14" s="246"/>
      <c r="N14" s="247"/>
      <c r="O14" s="247"/>
      <c r="P14" s="247"/>
      <c r="Q14" s="247"/>
      <c r="R14" s="248"/>
    </row>
    <row r="15" spans="1:18" s="235" customFormat="1" ht="37.5" customHeight="1">
      <c r="A15" s="258" t="s">
        <v>505</v>
      </c>
      <c r="B15" s="247"/>
      <c r="C15" s="247"/>
      <c r="D15" s="248"/>
      <c r="E15" s="249"/>
      <c r="F15" s="250"/>
      <c r="G15" s="250"/>
      <c r="H15" s="250"/>
      <c r="I15" s="251"/>
      <c r="J15" s="246"/>
      <c r="K15" s="249"/>
      <c r="L15" s="246"/>
      <c r="M15" s="246"/>
      <c r="N15" s="247"/>
      <c r="O15" s="247"/>
      <c r="P15" s="247"/>
      <c r="Q15" s="247"/>
      <c r="R15" s="248"/>
    </row>
    <row r="16" spans="1:18" s="235" customFormat="1" ht="37.5" customHeight="1">
      <c r="A16" s="253" t="s">
        <v>494</v>
      </c>
      <c r="B16" s="241">
        <v>3</v>
      </c>
      <c r="C16" s="241">
        <v>2019</v>
      </c>
      <c r="D16" s="242">
        <v>2021</v>
      </c>
      <c r="E16" s="243">
        <v>3710360</v>
      </c>
      <c r="F16" s="244">
        <f>E16</f>
        <v>3710360</v>
      </c>
      <c r="G16" s="245"/>
      <c r="H16" s="244">
        <f>E16</f>
        <v>3710360</v>
      </c>
      <c r="I16" s="241">
        <v>2</v>
      </c>
      <c r="J16" s="252">
        <v>301.4</v>
      </c>
      <c r="K16" s="252">
        <v>592.94</v>
      </c>
      <c r="L16" s="252"/>
      <c r="M16" s="252">
        <v>592.94</v>
      </c>
      <c r="N16" s="241"/>
      <c r="O16" s="241"/>
      <c r="P16" s="241"/>
      <c r="Q16" s="241"/>
      <c r="R16" s="242"/>
    </row>
    <row r="17" spans="1:18" s="235" customFormat="1" ht="37.5" customHeight="1">
      <c r="A17" s="253" t="s">
        <v>495</v>
      </c>
      <c r="B17" s="241">
        <v>3</v>
      </c>
      <c r="C17" s="241">
        <v>2020</v>
      </c>
      <c r="D17" s="242">
        <v>2021</v>
      </c>
      <c r="E17" s="243">
        <v>5389250</v>
      </c>
      <c r="F17" s="244">
        <f>E17</f>
        <v>5389250</v>
      </c>
      <c r="G17" s="245"/>
      <c r="H17" s="244">
        <f>E17</f>
        <v>5389250</v>
      </c>
      <c r="I17" s="241">
        <v>2</v>
      </c>
      <c r="J17" s="252">
        <v>505.7</v>
      </c>
      <c r="K17" s="252">
        <v>978.2</v>
      </c>
      <c r="L17" s="252"/>
      <c r="M17" s="252">
        <v>978.2</v>
      </c>
      <c r="N17" s="241"/>
      <c r="O17" s="241"/>
      <c r="P17" s="241"/>
      <c r="Q17" s="241"/>
      <c r="R17" s="242"/>
    </row>
    <row r="18" spans="1:18" s="235" customFormat="1" ht="37.5" customHeight="1">
      <c r="A18" s="258" t="s">
        <v>506</v>
      </c>
      <c r="B18" s="241"/>
      <c r="C18" s="241"/>
      <c r="D18" s="242"/>
      <c r="E18" s="243"/>
      <c r="F18" s="244"/>
      <c r="G18" s="245"/>
      <c r="H18" s="244"/>
      <c r="I18" s="241"/>
      <c r="J18" s="252"/>
      <c r="K18" s="252"/>
      <c r="L18" s="252"/>
      <c r="M18" s="252"/>
      <c r="N18" s="241"/>
      <c r="O18" s="241"/>
      <c r="P18" s="241"/>
      <c r="Q18" s="241"/>
      <c r="R18" s="242"/>
    </row>
    <row r="19" spans="1:18" s="235" customFormat="1" ht="37.5" customHeight="1">
      <c r="A19" s="253" t="s">
        <v>496</v>
      </c>
      <c r="B19" s="241">
        <v>3</v>
      </c>
      <c r="C19" s="241">
        <v>2019</v>
      </c>
      <c r="D19" s="242">
        <v>2021</v>
      </c>
      <c r="E19" s="243">
        <v>3054262</v>
      </c>
      <c r="F19" s="244">
        <f>E19</f>
        <v>3054262</v>
      </c>
      <c r="G19" s="245"/>
      <c r="H19" s="244">
        <f>E19</f>
        <v>3054262</v>
      </c>
      <c r="I19" s="241">
        <v>2</v>
      </c>
      <c r="J19" s="244">
        <v>265</v>
      </c>
      <c r="K19" s="245">
        <v>530</v>
      </c>
      <c r="L19" s="244"/>
      <c r="M19" s="245">
        <v>530</v>
      </c>
      <c r="N19" s="241"/>
      <c r="O19" s="241"/>
      <c r="P19" s="241"/>
      <c r="Q19" s="241"/>
      <c r="R19" s="242"/>
    </row>
    <row r="20" spans="1:18" s="235" customFormat="1" ht="37.5" customHeight="1">
      <c r="A20" s="309" t="s">
        <v>507</v>
      </c>
      <c r="B20" s="255"/>
      <c r="C20" s="255"/>
      <c r="D20" s="255"/>
      <c r="E20" s="256"/>
      <c r="F20" s="256"/>
      <c r="G20" s="256"/>
      <c r="H20" s="256"/>
      <c r="I20" s="255"/>
      <c r="J20" s="256"/>
      <c r="K20" s="256"/>
      <c r="L20" s="256"/>
      <c r="M20" s="256"/>
      <c r="N20" s="255"/>
      <c r="O20" s="255"/>
      <c r="P20" s="255"/>
      <c r="Q20" s="255"/>
      <c r="R20" s="255"/>
    </row>
    <row r="21" spans="1:18" s="235" customFormat="1" ht="37.5" customHeight="1">
      <c r="A21" s="253" t="s">
        <v>497</v>
      </c>
      <c r="B21" s="241">
        <v>3</v>
      </c>
      <c r="C21" s="241">
        <v>2020</v>
      </c>
      <c r="D21" s="242">
        <v>2021</v>
      </c>
      <c r="E21" s="243">
        <v>3900500</v>
      </c>
      <c r="F21" s="244">
        <f>E21</f>
        <v>3900500</v>
      </c>
      <c r="G21" s="245"/>
      <c r="H21" s="244">
        <f>E21</f>
        <v>3900500</v>
      </c>
      <c r="I21" s="241">
        <v>2</v>
      </c>
      <c r="J21" s="245">
        <v>434.32</v>
      </c>
      <c r="K21" s="257">
        <v>698.08</v>
      </c>
      <c r="L21" s="245"/>
      <c r="M21" s="245">
        <v>698.08</v>
      </c>
      <c r="N21" s="241"/>
      <c r="O21" s="241"/>
      <c r="P21" s="241"/>
      <c r="Q21" s="241"/>
      <c r="R21" s="242"/>
    </row>
    <row r="22" spans="1:18" s="235" customFormat="1" ht="37.5" customHeight="1">
      <c r="A22" s="309" t="s">
        <v>508</v>
      </c>
      <c r="B22" s="255"/>
      <c r="C22" s="255"/>
      <c r="D22" s="255"/>
      <c r="E22" s="256"/>
      <c r="F22" s="256"/>
      <c r="G22" s="256"/>
      <c r="H22" s="256"/>
      <c r="I22" s="255"/>
      <c r="J22" s="256"/>
      <c r="K22" s="256"/>
      <c r="L22" s="256"/>
      <c r="M22" s="256"/>
      <c r="N22" s="255"/>
      <c r="O22" s="255"/>
      <c r="P22" s="255"/>
      <c r="Q22" s="255"/>
      <c r="R22" s="255"/>
    </row>
    <row r="23" spans="1:18" s="235" customFormat="1" ht="38.25">
      <c r="A23" s="253" t="s">
        <v>498</v>
      </c>
      <c r="B23" s="241">
        <v>3</v>
      </c>
      <c r="C23" s="241">
        <v>2019</v>
      </c>
      <c r="D23" s="242">
        <v>2021</v>
      </c>
      <c r="E23" s="243">
        <v>8391227</v>
      </c>
      <c r="F23" s="244">
        <f>E23</f>
        <v>8391227</v>
      </c>
      <c r="G23" s="245"/>
      <c r="H23" s="244">
        <f>E23</f>
        <v>8391227</v>
      </c>
      <c r="I23" s="241">
        <v>2</v>
      </c>
      <c r="J23" s="245">
        <v>857.03</v>
      </c>
      <c r="K23" s="257">
        <v>1570.33</v>
      </c>
      <c r="L23" s="245"/>
      <c r="M23" s="257">
        <v>1570.33</v>
      </c>
      <c r="N23" s="241"/>
      <c r="O23" s="241"/>
      <c r="P23" s="241"/>
      <c r="Q23" s="241"/>
      <c r="R23" s="242"/>
    </row>
    <row r="24" spans="1:18" s="235" customFormat="1" ht="33" customHeight="1">
      <c r="A24" s="309" t="s">
        <v>508</v>
      </c>
      <c r="B24" s="255"/>
      <c r="C24" s="255"/>
      <c r="D24" s="255"/>
      <c r="E24" s="256"/>
      <c r="F24" s="256"/>
      <c r="G24" s="256"/>
      <c r="H24" s="256"/>
      <c r="I24" s="255"/>
      <c r="J24" s="256"/>
      <c r="K24" s="256"/>
      <c r="L24" s="256"/>
      <c r="M24" s="256"/>
      <c r="N24" s="255"/>
      <c r="O24" s="255"/>
      <c r="P24" s="255"/>
      <c r="Q24" s="255"/>
      <c r="R24" s="255"/>
    </row>
    <row r="25" spans="1:18" s="235" customFormat="1" ht="33" customHeight="1">
      <c r="A25" s="253" t="s">
        <v>499</v>
      </c>
      <c r="B25" s="241">
        <v>3</v>
      </c>
      <c r="C25" s="241">
        <v>2019</v>
      </c>
      <c r="D25" s="242">
        <v>2021</v>
      </c>
      <c r="E25" s="243">
        <v>3052882</v>
      </c>
      <c r="F25" s="244">
        <f>E25</f>
        <v>3052882</v>
      </c>
      <c r="G25" s="245"/>
      <c r="H25" s="244">
        <f>E25</f>
        <v>3052882</v>
      </c>
      <c r="I25" s="241">
        <v>1</v>
      </c>
      <c r="J25" s="252">
        <v>326.34</v>
      </c>
      <c r="K25" s="252">
        <v>326.34</v>
      </c>
      <c r="L25" s="252"/>
      <c r="M25" s="252">
        <v>326.34</v>
      </c>
      <c r="N25" s="241"/>
      <c r="O25" s="241"/>
      <c r="P25" s="241"/>
      <c r="Q25" s="241"/>
      <c r="R25" s="242"/>
    </row>
    <row r="26" spans="1:18" s="235" customFormat="1" ht="33" customHeight="1">
      <c r="A26" s="309" t="s">
        <v>509</v>
      </c>
      <c r="B26" s="255"/>
      <c r="C26" s="255"/>
      <c r="D26" s="255"/>
      <c r="E26" s="256"/>
      <c r="F26" s="256"/>
      <c r="G26" s="256"/>
      <c r="H26" s="256"/>
      <c r="I26" s="255"/>
      <c r="J26" s="256"/>
      <c r="K26" s="256"/>
      <c r="L26" s="256"/>
      <c r="M26" s="256"/>
      <c r="N26" s="255"/>
      <c r="O26" s="255"/>
      <c r="P26" s="255"/>
      <c r="Q26" s="255"/>
      <c r="R26" s="255"/>
    </row>
    <row r="27" spans="1:18" s="235" customFormat="1" ht="33" customHeight="1">
      <c r="A27" s="253" t="s">
        <v>500</v>
      </c>
      <c r="B27" s="241">
        <v>3</v>
      </c>
      <c r="C27" s="241">
        <v>2017</v>
      </c>
      <c r="D27" s="242">
        <v>2020</v>
      </c>
      <c r="E27" s="243">
        <v>5411911</v>
      </c>
      <c r="F27" s="244">
        <f>E27</f>
        <v>5411911</v>
      </c>
      <c r="G27" s="245"/>
      <c r="H27" s="244">
        <f>F27*0.96</f>
        <v>5195434.56</v>
      </c>
      <c r="I27" s="241">
        <v>2</v>
      </c>
      <c r="J27" s="252">
        <v>483.75</v>
      </c>
      <c r="K27" s="252">
        <v>890.52</v>
      </c>
      <c r="L27" s="252"/>
      <c r="M27" s="252">
        <f>K27</f>
        <v>890.52</v>
      </c>
      <c r="N27" s="241"/>
      <c r="O27" s="241"/>
      <c r="P27" s="241"/>
      <c r="Q27" s="241"/>
      <c r="R27" s="242"/>
    </row>
    <row r="28" spans="1:18" s="235" customFormat="1" ht="33" customHeight="1">
      <c r="A28" s="309" t="s">
        <v>510</v>
      </c>
      <c r="B28" s="255"/>
      <c r="C28" s="255"/>
      <c r="D28" s="255"/>
      <c r="E28" s="256"/>
      <c r="F28" s="256"/>
      <c r="G28" s="256"/>
      <c r="H28" s="256"/>
      <c r="I28" s="255"/>
      <c r="J28" s="256"/>
      <c r="K28" s="256"/>
      <c r="L28" s="256"/>
      <c r="M28" s="256"/>
      <c r="N28" s="255"/>
      <c r="O28" s="255"/>
      <c r="P28" s="255"/>
      <c r="Q28" s="255"/>
      <c r="R28" s="255"/>
    </row>
    <row r="29" spans="1:18" s="235" customFormat="1" ht="33" customHeight="1">
      <c r="A29" s="253" t="s">
        <v>501</v>
      </c>
      <c r="B29" s="241">
        <v>3</v>
      </c>
      <c r="C29" s="241">
        <v>2019</v>
      </c>
      <c r="D29" s="242">
        <v>2021</v>
      </c>
      <c r="E29" s="243">
        <v>2732409</v>
      </c>
      <c r="F29" s="244">
        <f>E29</f>
        <v>2732409</v>
      </c>
      <c r="G29" s="245"/>
      <c r="H29" s="244">
        <f>E29</f>
        <v>2732409</v>
      </c>
      <c r="I29" s="241">
        <v>2</v>
      </c>
      <c r="J29" s="245">
        <v>236.9</v>
      </c>
      <c r="K29" s="257">
        <v>465.8</v>
      </c>
      <c r="L29" s="245"/>
      <c r="M29" s="245">
        <f>K29</f>
        <v>465.8</v>
      </c>
      <c r="N29" s="241"/>
      <c r="O29" s="241"/>
      <c r="P29" s="241"/>
      <c r="Q29" s="241"/>
      <c r="R29" s="242"/>
    </row>
    <row r="30" spans="1:18" s="235" customFormat="1" ht="33" customHeight="1">
      <c r="A30" s="309" t="s">
        <v>511</v>
      </c>
      <c r="B30" s="255"/>
      <c r="C30" s="255"/>
      <c r="D30" s="255"/>
      <c r="E30" s="256"/>
      <c r="F30" s="256"/>
      <c r="G30" s="256"/>
      <c r="H30" s="256"/>
      <c r="I30" s="255"/>
      <c r="J30" s="256"/>
      <c r="K30" s="256"/>
      <c r="L30" s="256"/>
      <c r="M30" s="256"/>
      <c r="N30" s="255"/>
      <c r="O30" s="255"/>
      <c r="P30" s="255"/>
      <c r="Q30" s="255"/>
      <c r="R30" s="255"/>
    </row>
    <row r="31" spans="1:18" s="235" customFormat="1" ht="33" customHeight="1">
      <c r="A31" s="253" t="s">
        <v>502</v>
      </c>
      <c r="B31" s="241">
        <v>4</v>
      </c>
      <c r="C31" s="241">
        <v>2019</v>
      </c>
      <c r="D31" s="242">
        <v>2021</v>
      </c>
      <c r="E31" s="243">
        <v>1859891</v>
      </c>
      <c r="F31" s="244">
        <f>E31</f>
        <v>1859891</v>
      </c>
      <c r="G31" s="245"/>
      <c r="H31" s="244">
        <f>E31</f>
        <v>1859891</v>
      </c>
      <c r="I31" s="241">
        <v>1</v>
      </c>
      <c r="J31" s="245">
        <v>311.22</v>
      </c>
      <c r="K31" s="257">
        <v>311.22</v>
      </c>
      <c r="L31" s="245"/>
      <c r="M31" s="245">
        <v>311.22</v>
      </c>
      <c r="N31" s="241"/>
      <c r="O31" s="241"/>
      <c r="P31" s="241"/>
      <c r="Q31" s="241"/>
      <c r="R31" s="242"/>
    </row>
    <row r="32" spans="1:18" s="235" customFormat="1" ht="33" customHeight="1">
      <c r="A32" s="309" t="s">
        <v>512</v>
      </c>
      <c r="B32" s="255"/>
      <c r="C32" s="255"/>
      <c r="D32" s="255"/>
      <c r="E32" s="256"/>
      <c r="F32" s="256"/>
      <c r="G32" s="256"/>
      <c r="H32" s="256"/>
      <c r="I32" s="255"/>
      <c r="J32" s="256"/>
      <c r="K32" s="256"/>
      <c r="L32" s="256"/>
      <c r="M32" s="256"/>
      <c r="N32" s="255"/>
      <c r="O32" s="255"/>
      <c r="P32" s="255"/>
      <c r="Q32" s="255"/>
      <c r="R32" s="255"/>
    </row>
    <row r="33" spans="1:18" s="235" customFormat="1" ht="33" customHeight="1">
      <c r="A33" s="253" t="s">
        <v>500</v>
      </c>
      <c r="B33" s="241">
        <v>3</v>
      </c>
      <c r="C33" s="241">
        <v>2020</v>
      </c>
      <c r="D33" s="242">
        <v>2021</v>
      </c>
      <c r="E33" s="243">
        <v>3620925</v>
      </c>
      <c r="F33" s="244">
        <f>E33</f>
        <v>3620925</v>
      </c>
      <c r="G33" s="245"/>
      <c r="H33" s="244">
        <f>E33</f>
        <v>3620925</v>
      </c>
      <c r="I33" s="241">
        <v>2</v>
      </c>
      <c r="J33" s="245">
        <v>343.02</v>
      </c>
      <c r="K33" s="257">
        <v>665.54</v>
      </c>
      <c r="L33" s="245"/>
      <c r="M33" s="245">
        <f>K33</f>
        <v>665.54</v>
      </c>
      <c r="N33" s="241"/>
      <c r="O33" s="241"/>
      <c r="P33" s="241"/>
      <c r="Q33" s="241"/>
      <c r="R33" s="242"/>
    </row>
    <row r="34" spans="1:18" s="235" customFormat="1" ht="33" customHeight="1">
      <c r="A34" s="309" t="s">
        <v>513</v>
      </c>
      <c r="B34" s="255"/>
      <c r="C34" s="255"/>
      <c r="D34" s="255"/>
      <c r="E34" s="256"/>
      <c r="F34" s="256"/>
      <c r="G34" s="256"/>
      <c r="H34" s="256"/>
      <c r="I34" s="255"/>
      <c r="J34" s="256"/>
      <c r="K34" s="256"/>
      <c r="L34" s="256"/>
      <c r="M34" s="256"/>
      <c r="N34" s="255"/>
      <c r="O34" s="255"/>
      <c r="P34" s="255"/>
      <c r="Q34" s="255"/>
      <c r="R34" s="255"/>
    </row>
    <row r="35" spans="1:18" s="235" customFormat="1" ht="33" customHeight="1">
      <c r="A35" s="253" t="s">
        <v>500</v>
      </c>
      <c r="B35" s="241">
        <v>3</v>
      </c>
      <c r="C35" s="241">
        <v>2020</v>
      </c>
      <c r="D35" s="242">
        <v>2021</v>
      </c>
      <c r="E35" s="244">
        <v>4194659</v>
      </c>
      <c r="F35" s="244">
        <v>4194659</v>
      </c>
      <c r="G35" s="245"/>
      <c r="H35" s="244">
        <v>4194659</v>
      </c>
      <c r="I35" s="241">
        <v>2</v>
      </c>
      <c r="J35" s="245">
        <v>343.02</v>
      </c>
      <c r="K35" s="257">
        <v>665.54</v>
      </c>
      <c r="L35" s="245"/>
      <c r="M35" s="245">
        <f>K35</f>
        <v>665.54</v>
      </c>
      <c r="N35" s="241"/>
      <c r="O35" s="241"/>
      <c r="P35" s="241"/>
      <c r="Q35" s="241"/>
      <c r="R35" s="242"/>
    </row>
    <row r="36" spans="1:18" s="235" customFormat="1" ht="33" customHeight="1">
      <c r="A36" s="309" t="s">
        <v>513</v>
      </c>
      <c r="B36" s="255"/>
      <c r="C36" s="255"/>
      <c r="D36" s="255"/>
      <c r="E36" s="256"/>
      <c r="F36" s="256"/>
      <c r="G36" s="256"/>
      <c r="H36" s="256"/>
      <c r="I36" s="255"/>
      <c r="J36" s="256"/>
      <c r="K36" s="256"/>
      <c r="L36" s="256"/>
      <c r="M36" s="256"/>
      <c r="N36" s="255"/>
      <c r="O36" s="255"/>
      <c r="P36" s="255"/>
      <c r="Q36" s="255"/>
      <c r="R36" s="255"/>
    </row>
    <row r="37" spans="1:18" s="235" customFormat="1" ht="33" customHeight="1">
      <c r="A37" s="253" t="s">
        <v>503</v>
      </c>
      <c r="B37" s="241">
        <v>4</v>
      </c>
      <c r="C37" s="241">
        <v>2020</v>
      </c>
      <c r="D37" s="242">
        <v>2021</v>
      </c>
      <c r="E37" s="244">
        <f>F37</f>
        <v>2544801</v>
      </c>
      <c r="F37" s="244">
        <v>2544801</v>
      </c>
      <c r="G37" s="245"/>
      <c r="H37" s="244">
        <f>F37</f>
        <v>2544801</v>
      </c>
      <c r="I37" s="241">
        <v>1</v>
      </c>
      <c r="J37" s="245">
        <v>612.32</v>
      </c>
      <c r="K37" s="257">
        <v>612.32</v>
      </c>
      <c r="L37" s="245"/>
      <c r="M37" s="245">
        <f>K37</f>
        <v>612.32</v>
      </c>
      <c r="N37" s="241"/>
      <c r="O37" s="241"/>
      <c r="P37" s="241"/>
      <c r="Q37" s="241"/>
      <c r="R37" s="242"/>
    </row>
    <row r="38" spans="1:18" s="235" customFormat="1" ht="33" customHeight="1">
      <c r="A38" s="258" t="s">
        <v>953</v>
      </c>
      <c r="B38" s="241"/>
      <c r="C38" s="241"/>
      <c r="D38" s="242"/>
      <c r="E38" s="244"/>
      <c r="F38" s="244"/>
      <c r="G38" s="245"/>
      <c r="H38" s="244"/>
      <c r="I38" s="241"/>
      <c r="J38" s="245"/>
      <c r="K38" s="257"/>
      <c r="L38" s="245"/>
      <c r="M38" s="245"/>
      <c r="N38" s="241"/>
      <c r="O38" s="241"/>
      <c r="P38" s="241"/>
      <c r="Q38" s="241"/>
      <c r="R38" s="242"/>
    </row>
    <row r="39" spans="1:18" s="264" customFormat="1" ht="33" customHeight="1">
      <c r="A39" s="259" t="s">
        <v>954</v>
      </c>
      <c r="B39" s="260">
        <v>4</v>
      </c>
      <c r="C39" s="260">
        <v>2006</v>
      </c>
      <c r="D39" s="261">
        <v>2021</v>
      </c>
      <c r="E39" s="262">
        <v>40000</v>
      </c>
      <c r="F39" s="262">
        <v>40000</v>
      </c>
      <c r="G39" s="262"/>
      <c r="H39" s="262">
        <v>0</v>
      </c>
      <c r="I39" s="260">
        <v>1</v>
      </c>
      <c r="J39" s="262">
        <v>25000</v>
      </c>
      <c r="K39" s="263">
        <v>25000</v>
      </c>
      <c r="L39" s="262"/>
      <c r="M39" s="262">
        <v>25000</v>
      </c>
      <c r="N39" s="260"/>
      <c r="O39" s="260"/>
      <c r="P39" s="260"/>
      <c r="Q39" s="260"/>
      <c r="R39" s="261"/>
    </row>
    <row r="40" spans="1:18" s="264" customFormat="1" ht="33" customHeight="1">
      <c r="A40" s="307" t="s">
        <v>862</v>
      </c>
      <c r="B40" s="266"/>
      <c r="C40" s="266"/>
      <c r="D40" s="266"/>
      <c r="E40" s="266"/>
      <c r="F40" s="266"/>
      <c r="G40" s="266"/>
      <c r="H40" s="266"/>
      <c r="I40" s="267"/>
      <c r="J40" s="266"/>
      <c r="K40" s="266"/>
      <c r="L40" s="266"/>
      <c r="M40" s="266"/>
      <c r="N40" s="266"/>
      <c r="O40" s="266"/>
      <c r="P40" s="266"/>
      <c r="Q40" s="266"/>
      <c r="R40" s="266"/>
    </row>
    <row r="41" spans="1:18" s="264" customFormat="1" ht="33" customHeight="1">
      <c r="A41" s="306" t="s">
        <v>955</v>
      </c>
      <c r="B41" s="268">
        <v>4</v>
      </c>
      <c r="C41" s="268">
        <v>1996</v>
      </c>
      <c r="D41" s="268">
        <v>2022</v>
      </c>
      <c r="E41" s="269">
        <v>25808</v>
      </c>
      <c r="F41" s="269">
        <v>25808</v>
      </c>
      <c r="G41" s="269"/>
      <c r="H41" s="269">
        <v>0</v>
      </c>
      <c r="I41" s="260">
        <v>1</v>
      </c>
      <c r="J41" s="266">
        <v>67</v>
      </c>
      <c r="K41" s="266">
        <v>67</v>
      </c>
      <c r="L41" s="266"/>
      <c r="M41" s="266"/>
      <c r="N41" s="266"/>
      <c r="O41" s="266"/>
      <c r="P41" s="266"/>
      <c r="Q41" s="266"/>
      <c r="R41" s="266">
        <v>67</v>
      </c>
    </row>
    <row r="42" spans="1:18" s="273" customFormat="1" ht="33" customHeight="1">
      <c r="A42" s="307" t="s">
        <v>956</v>
      </c>
      <c r="B42" s="270"/>
      <c r="C42" s="270"/>
      <c r="D42" s="270"/>
      <c r="E42" s="271"/>
      <c r="F42" s="271"/>
      <c r="G42" s="271"/>
      <c r="H42" s="271"/>
      <c r="I42" s="272"/>
      <c r="J42" s="265"/>
      <c r="K42" s="265"/>
      <c r="L42" s="265"/>
      <c r="M42" s="265"/>
      <c r="N42" s="265"/>
      <c r="O42" s="265"/>
      <c r="P42" s="265"/>
      <c r="Q42" s="265"/>
      <c r="R42" s="265"/>
    </row>
    <row r="43" spans="1:18" s="264" customFormat="1" ht="33" customHeight="1">
      <c r="A43" s="306" t="s">
        <v>957</v>
      </c>
      <c r="B43" s="268">
        <v>4</v>
      </c>
      <c r="C43" s="268">
        <v>2010</v>
      </c>
      <c r="D43" s="268">
        <v>2022</v>
      </c>
      <c r="E43" s="269">
        <v>70000</v>
      </c>
      <c r="F43" s="269">
        <v>70000</v>
      </c>
      <c r="G43" s="269"/>
      <c r="H43" s="269">
        <v>0</v>
      </c>
      <c r="I43" s="260">
        <v>1</v>
      </c>
      <c r="J43" s="266">
        <v>63</v>
      </c>
      <c r="K43" s="266">
        <v>63</v>
      </c>
      <c r="L43" s="266"/>
      <c r="M43" s="266"/>
      <c r="N43" s="266"/>
      <c r="O43" s="266"/>
      <c r="P43" s="266"/>
      <c r="Q43" s="266"/>
      <c r="R43" s="266">
        <v>63</v>
      </c>
    </row>
    <row r="44" spans="1:18" s="264" customFormat="1" ht="33" customHeight="1">
      <c r="A44" s="306" t="s">
        <v>958</v>
      </c>
      <c r="B44" s="268">
        <v>4</v>
      </c>
      <c r="C44" s="268">
        <v>2005</v>
      </c>
      <c r="D44" s="268">
        <v>2022</v>
      </c>
      <c r="E44" s="269">
        <v>83000</v>
      </c>
      <c r="F44" s="269">
        <v>83000</v>
      </c>
      <c r="G44" s="269"/>
      <c r="H44" s="269">
        <v>0</v>
      </c>
      <c r="I44" s="260">
        <v>1</v>
      </c>
      <c r="J44" s="266">
        <v>63</v>
      </c>
      <c r="K44" s="266">
        <v>63</v>
      </c>
      <c r="L44" s="266"/>
      <c r="M44" s="266"/>
      <c r="N44" s="266"/>
      <c r="O44" s="266"/>
      <c r="P44" s="266"/>
      <c r="Q44" s="266"/>
      <c r="R44" s="266">
        <v>63</v>
      </c>
    </row>
    <row r="45" spans="1:18" s="264" customFormat="1" ht="33" customHeight="1">
      <c r="A45" s="306" t="s">
        <v>959</v>
      </c>
      <c r="B45" s="268">
        <v>4</v>
      </c>
      <c r="C45" s="268">
        <v>2005</v>
      </c>
      <c r="D45" s="268">
        <v>2022</v>
      </c>
      <c r="E45" s="269">
        <v>40000</v>
      </c>
      <c r="F45" s="269">
        <v>40000</v>
      </c>
      <c r="G45" s="269"/>
      <c r="H45" s="269">
        <v>0</v>
      </c>
      <c r="I45" s="260">
        <v>1</v>
      </c>
      <c r="J45" s="266">
        <v>48</v>
      </c>
      <c r="K45" s="266">
        <v>48</v>
      </c>
      <c r="L45" s="266"/>
      <c r="M45" s="266"/>
      <c r="N45" s="266"/>
      <c r="O45" s="266"/>
      <c r="P45" s="266"/>
      <c r="Q45" s="266"/>
      <c r="R45" s="266">
        <v>48</v>
      </c>
    </row>
    <row r="46" spans="1:18" s="264" customFormat="1" ht="33" customHeight="1">
      <c r="A46" s="306" t="s">
        <v>960</v>
      </c>
      <c r="B46" s="268">
        <v>4</v>
      </c>
      <c r="C46" s="268">
        <v>2009</v>
      </c>
      <c r="D46" s="268">
        <v>2022</v>
      </c>
      <c r="E46" s="269">
        <v>77000</v>
      </c>
      <c r="F46" s="269">
        <v>77000</v>
      </c>
      <c r="G46" s="269"/>
      <c r="H46" s="269">
        <v>15404</v>
      </c>
      <c r="I46" s="260">
        <v>1</v>
      </c>
      <c r="J46" s="266">
        <v>25</v>
      </c>
      <c r="K46" s="266">
        <v>25</v>
      </c>
      <c r="L46" s="266"/>
      <c r="M46" s="266"/>
      <c r="N46" s="266"/>
      <c r="O46" s="266"/>
      <c r="P46" s="266"/>
      <c r="Q46" s="266"/>
      <c r="R46" s="266">
        <v>25</v>
      </c>
    </row>
    <row r="47" spans="1:18" s="264" customFormat="1" ht="33" customHeight="1">
      <c r="A47" s="306" t="s">
        <v>961</v>
      </c>
      <c r="B47" s="268">
        <v>4</v>
      </c>
      <c r="C47" s="268">
        <v>2000</v>
      </c>
      <c r="D47" s="268">
        <v>2022</v>
      </c>
      <c r="E47" s="269">
        <v>50000</v>
      </c>
      <c r="F47" s="269">
        <v>50000</v>
      </c>
      <c r="G47" s="269"/>
      <c r="H47" s="269"/>
      <c r="I47" s="260">
        <v>1</v>
      </c>
      <c r="J47" s="266">
        <v>40</v>
      </c>
      <c r="K47" s="266">
        <v>40</v>
      </c>
      <c r="L47" s="266"/>
      <c r="M47" s="266"/>
      <c r="N47" s="266"/>
      <c r="O47" s="266"/>
      <c r="P47" s="266"/>
      <c r="Q47" s="266"/>
      <c r="R47" s="266">
        <v>40</v>
      </c>
    </row>
    <row r="48" spans="1:18" s="273" customFormat="1" ht="33" customHeight="1">
      <c r="A48" s="307" t="s">
        <v>882</v>
      </c>
      <c r="B48" s="270"/>
      <c r="C48" s="270"/>
      <c r="D48" s="270"/>
      <c r="E48" s="271"/>
      <c r="F48" s="271"/>
      <c r="G48" s="271"/>
      <c r="H48" s="271"/>
      <c r="I48" s="272"/>
      <c r="J48" s="265"/>
      <c r="K48" s="265"/>
      <c r="L48" s="265"/>
      <c r="M48" s="265"/>
      <c r="N48" s="265"/>
      <c r="O48" s="265"/>
      <c r="P48" s="265"/>
      <c r="Q48" s="265"/>
      <c r="R48" s="265"/>
    </row>
    <row r="49" spans="1:18" s="264" customFormat="1" ht="33" customHeight="1">
      <c r="A49" s="306" t="s">
        <v>962</v>
      </c>
      <c r="B49" s="268">
        <v>4</v>
      </c>
      <c r="C49" s="268">
        <v>2009</v>
      </c>
      <c r="D49" s="268">
        <v>2022</v>
      </c>
      <c r="E49" s="269">
        <v>245569</v>
      </c>
      <c r="F49" s="269">
        <v>245569</v>
      </c>
      <c r="G49" s="269"/>
      <c r="H49" s="269">
        <v>49117</v>
      </c>
      <c r="I49" s="260">
        <v>1</v>
      </c>
      <c r="J49" s="274">
        <v>89</v>
      </c>
      <c r="K49" s="274">
        <v>89</v>
      </c>
      <c r="L49" s="266"/>
      <c r="M49" s="266"/>
      <c r="N49" s="266"/>
      <c r="O49" s="266"/>
      <c r="P49" s="266"/>
      <c r="Q49" s="266"/>
      <c r="R49" s="274">
        <v>89</v>
      </c>
    </row>
    <row r="50" spans="1:18" s="235" customFormat="1" ht="33" customHeight="1">
      <c r="A50" s="308" t="s">
        <v>963</v>
      </c>
      <c r="B50" s="58">
        <v>4</v>
      </c>
      <c r="C50" s="58">
        <v>1989</v>
      </c>
      <c r="D50" s="58">
        <v>2022</v>
      </c>
      <c r="E50" s="275">
        <v>15000</v>
      </c>
      <c r="F50" s="275">
        <v>15000</v>
      </c>
      <c r="G50" s="275"/>
      <c r="H50" s="275">
        <v>0</v>
      </c>
      <c r="I50" s="241">
        <v>1</v>
      </c>
      <c r="J50" s="256">
        <v>38</v>
      </c>
      <c r="K50" s="256">
        <v>38</v>
      </c>
      <c r="L50" s="255"/>
      <c r="M50" s="255"/>
      <c r="N50" s="255"/>
      <c r="O50" s="255"/>
      <c r="P50" s="255"/>
      <c r="Q50" s="255"/>
      <c r="R50" s="256">
        <v>38</v>
      </c>
    </row>
    <row r="51" spans="1:18" s="235" customFormat="1" ht="33" customHeight="1">
      <c r="A51" s="308" t="s">
        <v>964</v>
      </c>
      <c r="B51" s="58">
        <v>4</v>
      </c>
      <c r="C51" s="58">
        <v>2000</v>
      </c>
      <c r="D51" s="58">
        <v>2022</v>
      </c>
      <c r="E51" s="275">
        <v>110600</v>
      </c>
      <c r="F51" s="275">
        <v>110600</v>
      </c>
      <c r="G51" s="275"/>
      <c r="H51" s="275">
        <v>0</v>
      </c>
      <c r="I51" s="241">
        <v>1</v>
      </c>
      <c r="J51" s="256" t="s">
        <v>965</v>
      </c>
      <c r="K51" s="256" t="s">
        <v>965</v>
      </c>
      <c r="L51" s="255"/>
      <c r="M51" s="255"/>
      <c r="N51" s="255"/>
      <c r="O51" s="255"/>
      <c r="P51" s="255"/>
      <c r="Q51" s="255"/>
      <c r="R51" s="256" t="s">
        <v>965</v>
      </c>
    </row>
    <row r="52" spans="1:18" s="235" customFormat="1" ht="33" customHeight="1">
      <c r="A52" s="308" t="s">
        <v>966</v>
      </c>
      <c r="B52" s="58">
        <v>4</v>
      </c>
      <c r="C52" s="58">
        <v>1975</v>
      </c>
      <c r="D52" s="58">
        <v>2022</v>
      </c>
      <c r="E52" s="275">
        <v>21150</v>
      </c>
      <c r="F52" s="275">
        <v>21150</v>
      </c>
      <c r="G52" s="275"/>
      <c r="H52" s="275">
        <v>0</v>
      </c>
      <c r="I52" s="241">
        <v>1</v>
      </c>
      <c r="J52" s="256" t="s">
        <v>967</v>
      </c>
      <c r="K52" s="256" t="s">
        <v>967</v>
      </c>
      <c r="L52" s="255"/>
      <c r="M52" s="255"/>
      <c r="N52" s="255"/>
      <c r="O52" s="255"/>
      <c r="P52" s="255"/>
      <c r="Q52" s="255"/>
      <c r="R52" s="256" t="s">
        <v>967</v>
      </c>
    </row>
    <row r="53" spans="1:18" s="279" customFormat="1" ht="33" customHeight="1">
      <c r="A53" s="309" t="s">
        <v>968</v>
      </c>
      <c r="B53" s="276"/>
      <c r="C53" s="276"/>
      <c r="D53" s="276"/>
      <c r="E53" s="277"/>
      <c r="F53" s="277"/>
      <c r="G53" s="277"/>
      <c r="H53" s="277"/>
      <c r="I53" s="278"/>
      <c r="J53" s="254"/>
      <c r="K53" s="254"/>
      <c r="L53" s="254"/>
      <c r="M53" s="254"/>
      <c r="N53" s="254"/>
      <c r="O53" s="254"/>
      <c r="P53" s="254"/>
      <c r="Q53" s="254"/>
      <c r="R53" s="254"/>
    </row>
    <row r="54" spans="1:18" s="235" customFormat="1" ht="33" customHeight="1">
      <c r="A54" s="308" t="s">
        <v>969</v>
      </c>
      <c r="B54" s="58">
        <v>4</v>
      </c>
      <c r="C54" s="58">
        <v>1987</v>
      </c>
      <c r="D54" s="58">
        <v>2022</v>
      </c>
      <c r="E54" s="275">
        <v>16000</v>
      </c>
      <c r="F54" s="275">
        <v>16000</v>
      </c>
      <c r="G54" s="275"/>
      <c r="H54" s="275">
        <v>0</v>
      </c>
      <c r="I54" s="241">
        <v>1</v>
      </c>
      <c r="J54" s="255">
        <v>48</v>
      </c>
      <c r="K54" s="255">
        <v>48</v>
      </c>
      <c r="L54" s="255"/>
      <c r="M54" s="255"/>
      <c r="N54" s="255"/>
      <c r="O54" s="255"/>
      <c r="P54" s="255"/>
      <c r="Q54" s="255"/>
      <c r="R54" s="255">
        <v>48</v>
      </c>
    </row>
    <row r="55" spans="1:18" s="235" customFormat="1" ht="33" customHeight="1">
      <c r="A55" s="309" t="s">
        <v>877</v>
      </c>
      <c r="B55" s="58"/>
      <c r="C55" s="58"/>
      <c r="D55" s="58"/>
      <c r="E55" s="275"/>
      <c r="F55" s="275"/>
      <c r="G55" s="275"/>
      <c r="H55" s="275"/>
      <c r="I55" s="280"/>
      <c r="J55" s="255"/>
      <c r="K55" s="255"/>
      <c r="L55" s="255"/>
      <c r="M55" s="255"/>
      <c r="N55" s="255"/>
      <c r="O55" s="255"/>
      <c r="P55" s="255"/>
      <c r="Q55" s="255"/>
      <c r="R55" s="255"/>
    </row>
    <row r="56" spans="1:18" s="235" customFormat="1" ht="33" customHeight="1">
      <c r="A56" s="308" t="s">
        <v>970</v>
      </c>
      <c r="B56" s="58">
        <v>4</v>
      </c>
      <c r="C56" s="58">
        <v>1983</v>
      </c>
      <c r="D56" s="58">
        <v>2022</v>
      </c>
      <c r="E56" s="275">
        <v>85728</v>
      </c>
      <c r="F56" s="275">
        <v>85728</v>
      </c>
      <c r="G56" s="275"/>
      <c r="H56" s="275">
        <v>0</v>
      </c>
      <c r="I56" s="241">
        <v>1</v>
      </c>
      <c r="J56" s="281" t="s">
        <v>971</v>
      </c>
      <c r="K56" s="281" t="s">
        <v>971</v>
      </c>
      <c r="L56" s="281"/>
      <c r="M56" s="281"/>
      <c r="N56" s="281"/>
      <c r="O56" s="281"/>
      <c r="P56" s="281"/>
      <c r="Q56" s="281"/>
      <c r="R56" s="281" t="s">
        <v>971</v>
      </c>
    </row>
    <row r="57" spans="1:18" s="235" customFormat="1" ht="25.5">
      <c r="A57" s="308" t="s">
        <v>972</v>
      </c>
      <c r="B57" s="58">
        <v>4</v>
      </c>
      <c r="C57" s="58">
        <v>1985</v>
      </c>
      <c r="D57" s="58">
        <v>2022</v>
      </c>
      <c r="E57" s="275">
        <v>126618</v>
      </c>
      <c r="F57" s="275">
        <v>126618</v>
      </c>
      <c r="G57" s="275"/>
      <c r="H57" s="275">
        <v>0</v>
      </c>
      <c r="I57" s="241">
        <v>1</v>
      </c>
      <c r="J57" s="281">
        <v>260</v>
      </c>
      <c r="K57" s="281">
        <v>260</v>
      </c>
      <c r="L57" s="281"/>
      <c r="M57" s="281"/>
      <c r="N57" s="281"/>
      <c r="O57" s="281"/>
      <c r="P57" s="281"/>
      <c r="Q57" s="281"/>
      <c r="R57" s="281">
        <v>260</v>
      </c>
    </row>
    <row r="58" spans="1:18" s="279" customFormat="1" ht="34.5" customHeight="1">
      <c r="A58" s="309" t="s">
        <v>740</v>
      </c>
      <c r="B58" s="276">
        <v>4</v>
      </c>
      <c r="C58" s="58">
        <v>1994</v>
      </c>
      <c r="D58" s="58">
        <v>2022</v>
      </c>
      <c r="E58" s="275">
        <v>154630</v>
      </c>
      <c r="F58" s="275">
        <v>154630</v>
      </c>
      <c r="G58" s="275"/>
      <c r="H58" s="275">
        <v>0</v>
      </c>
      <c r="I58" s="241">
        <v>1</v>
      </c>
      <c r="J58" s="255">
        <v>329</v>
      </c>
      <c r="K58" s="255">
        <v>329</v>
      </c>
      <c r="L58" s="255"/>
      <c r="M58" s="255"/>
      <c r="N58" s="255"/>
      <c r="O58" s="255"/>
      <c r="P58" s="255"/>
      <c r="Q58" s="255"/>
      <c r="R58" s="255">
        <v>329</v>
      </c>
    </row>
  </sheetData>
  <sheetProtection/>
  <mergeCells count="21">
    <mergeCell ref="J7:J10"/>
    <mergeCell ref="M8:M10"/>
    <mergeCell ref="L7:R7"/>
    <mergeCell ref="O8:O10"/>
    <mergeCell ref="A5:R5"/>
    <mergeCell ref="A7:A10"/>
    <mergeCell ref="B7:B10"/>
    <mergeCell ref="C7:C10"/>
    <mergeCell ref="D7:D10"/>
    <mergeCell ref="E7:H7"/>
    <mergeCell ref="I7:I10"/>
    <mergeCell ref="N8:N10"/>
    <mergeCell ref="K7:K10"/>
    <mergeCell ref="P8:P10"/>
    <mergeCell ref="Q8:Q10"/>
    <mergeCell ref="R8:R10"/>
    <mergeCell ref="E9:E10"/>
    <mergeCell ref="F9:G9"/>
    <mergeCell ref="E8:G8"/>
    <mergeCell ref="H8:H10"/>
    <mergeCell ref="L8:L10"/>
  </mergeCells>
  <printOptions/>
  <pageMargins left="0.1968503937007874" right="0.1968503937007874" top="0.35433070866141736" bottom="0.3937007874015748" header="0.31496062992125984" footer="0.31496062992125984"/>
  <pageSetup horizontalDpi="600" verticalDpi="600" orientation="landscape" paperSize="9" scale="89" r:id="rId1"/>
  <ignoredErrors>
    <ignoredError sqref="J51:K57" numberStoredAsText="1"/>
  </ignoredErrors>
</worksheet>
</file>

<file path=xl/worksheets/sheet2.xml><?xml version="1.0" encoding="utf-8"?>
<worksheet xmlns="http://schemas.openxmlformats.org/spreadsheetml/2006/main" xmlns:r="http://schemas.openxmlformats.org/officeDocument/2006/relationships">
  <dimension ref="A1:U69"/>
  <sheetViews>
    <sheetView view="pageBreakPreview" zoomScale="60" zoomScalePageLayoutView="0" workbookViewId="0" topLeftCell="A10">
      <selection activeCell="F10" sqref="F10:H69"/>
    </sheetView>
  </sheetViews>
  <sheetFormatPr defaultColWidth="9.140625" defaultRowHeight="12.75"/>
  <cols>
    <col min="1" max="1" width="5.00390625" style="12" customWidth="1"/>
    <col min="2" max="2" width="12.7109375" style="27" customWidth="1"/>
    <col min="3" max="3" width="59.28125" style="301" customWidth="1"/>
    <col min="4" max="4" width="22.140625" style="27" customWidth="1"/>
    <col min="5" max="5" width="33.28125" style="27" customWidth="1"/>
    <col min="6" max="6" width="13.57421875" style="27" customWidth="1"/>
    <col min="7" max="7" width="14.8515625" style="24" customWidth="1"/>
    <col min="8" max="8" width="16.140625" style="24" customWidth="1"/>
    <col min="9" max="16384" width="9.140625" style="27" customWidth="1"/>
  </cols>
  <sheetData>
    <row r="1" spans="1:21" s="2" customFormat="1" ht="15.75">
      <c r="A1" s="3" t="s">
        <v>860</v>
      </c>
      <c r="B1" s="1"/>
      <c r="C1" s="10"/>
      <c r="D1" s="7"/>
      <c r="E1" s="9" t="s">
        <v>49</v>
      </c>
      <c r="F1" s="7"/>
      <c r="G1" s="282"/>
      <c r="H1" s="282"/>
      <c r="I1" s="7"/>
      <c r="J1" s="7"/>
      <c r="K1" s="7"/>
      <c r="L1" s="7"/>
      <c r="M1" s="7"/>
      <c r="N1" s="8"/>
      <c r="O1" s="7"/>
      <c r="Q1" s="9" t="s">
        <v>38</v>
      </c>
      <c r="R1" s="7"/>
      <c r="S1" s="10"/>
      <c r="U1" s="7"/>
    </row>
    <row r="2" spans="1:21" s="2" customFormat="1" ht="15.75">
      <c r="A2" s="3" t="s">
        <v>450</v>
      </c>
      <c r="B2" s="5"/>
      <c r="C2" s="10"/>
      <c r="D2" s="7"/>
      <c r="E2" s="7"/>
      <c r="F2" s="7"/>
      <c r="G2" s="282"/>
      <c r="H2" s="282"/>
      <c r="I2" s="7"/>
      <c r="J2" s="7"/>
      <c r="K2" s="7"/>
      <c r="L2" s="7"/>
      <c r="M2" s="7"/>
      <c r="N2" s="8"/>
      <c r="O2" s="7"/>
      <c r="P2" s="7"/>
      <c r="Q2" s="7"/>
      <c r="R2" s="7"/>
      <c r="S2" s="7"/>
      <c r="T2" s="7"/>
      <c r="U2" s="7"/>
    </row>
    <row r="3" spans="1:21" s="2" customFormat="1" ht="15.75">
      <c r="A3" s="3" t="s">
        <v>451</v>
      </c>
      <c r="B3" s="5"/>
      <c r="C3" s="10"/>
      <c r="D3" s="7"/>
      <c r="E3" s="7"/>
      <c r="F3" s="7"/>
      <c r="G3" s="282"/>
      <c r="H3" s="282"/>
      <c r="I3" s="7"/>
      <c r="J3" s="7"/>
      <c r="K3" s="7"/>
      <c r="L3" s="7"/>
      <c r="M3" s="7"/>
      <c r="N3" s="8"/>
      <c r="O3" s="7"/>
      <c r="P3" s="7"/>
      <c r="Q3" s="7"/>
      <c r="R3" s="7"/>
      <c r="S3" s="7"/>
      <c r="T3" s="7"/>
      <c r="U3" s="7"/>
    </row>
    <row r="5" spans="1:8" ht="15.75">
      <c r="A5" s="323" t="s">
        <v>50</v>
      </c>
      <c r="B5" s="323"/>
      <c r="C5" s="323"/>
      <c r="D5" s="323"/>
      <c r="E5" s="323"/>
      <c r="F5" s="323"/>
      <c r="G5" s="323"/>
      <c r="H5" s="323"/>
    </row>
    <row r="7" spans="1:8" s="9" customFormat="1" ht="47.25">
      <c r="A7" s="6" t="s">
        <v>14</v>
      </c>
      <c r="B7" s="6" t="s">
        <v>51</v>
      </c>
      <c r="C7" s="6" t="s">
        <v>52</v>
      </c>
      <c r="D7" s="6" t="s">
        <v>53</v>
      </c>
      <c r="E7" s="6" t="s">
        <v>54</v>
      </c>
      <c r="F7" s="6" t="s">
        <v>316</v>
      </c>
      <c r="G7" s="321" t="s">
        <v>973</v>
      </c>
      <c r="H7" s="322"/>
    </row>
    <row r="8" spans="1:8" ht="15.75">
      <c r="A8" s="25"/>
      <c r="B8" s="26">
        <v>1</v>
      </c>
      <c r="C8" s="26">
        <v>2</v>
      </c>
      <c r="D8" s="26">
        <v>3</v>
      </c>
      <c r="E8" s="26">
        <v>4</v>
      </c>
      <c r="F8" s="31"/>
      <c r="G8" s="283" t="s">
        <v>974</v>
      </c>
      <c r="H8" s="283" t="s">
        <v>975</v>
      </c>
    </row>
    <row r="9" spans="1:8" ht="15.75">
      <c r="A9" s="25">
        <v>1</v>
      </c>
      <c r="B9" s="26"/>
      <c r="C9" s="15" t="s">
        <v>514</v>
      </c>
      <c r="D9" s="26"/>
      <c r="E9" s="26"/>
      <c r="F9" s="31"/>
      <c r="G9" s="284" t="s">
        <v>976</v>
      </c>
      <c r="H9" s="285">
        <v>44530</v>
      </c>
    </row>
    <row r="10" spans="1:8" ht="78.75">
      <c r="A10" s="25"/>
      <c r="B10" s="26"/>
      <c r="C10" s="295" t="s">
        <v>977</v>
      </c>
      <c r="D10" s="286">
        <v>44576</v>
      </c>
      <c r="E10" s="4" t="s">
        <v>978</v>
      </c>
      <c r="F10" s="302">
        <v>0</v>
      </c>
      <c r="G10" s="4"/>
      <c r="H10" s="4"/>
    </row>
    <row r="11" spans="1:8" ht="78.75">
      <c r="A11" s="25"/>
      <c r="B11" s="26"/>
      <c r="C11" s="295" t="s">
        <v>979</v>
      </c>
      <c r="D11" s="286">
        <v>44576</v>
      </c>
      <c r="E11" s="4" t="s">
        <v>978</v>
      </c>
      <c r="F11" s="302">
        <v>0</v>
      </c>
      <c r="G11" s="4"/>
      <c r="H11" s="4"/>
    </row>
    <row r="12" spans="1:8" ht="78.75">
      <c r="A12" s="25"/>
      <c r="B12" s="26"/>
      <c r="C12" s="295" t="s">
        <v>980</v>
      </c>
      <c r="D12" s="286">
        <v>44576</v>
      </c>
      <c r="E12" s="4" t="s">
        <v>978</v>
      </c>
      <c r="F12" s="302">
        <v>0</v>
      </c>
      <c r="G12" s="4"/>
      <c r="H12" s="4"/>
    </row>
    <row r="13" spans="1:8" ht="15.75">
      <c r="A13" s="25">
        <v>2</v>
      </c>
      <c r="B13" s="26"/>
      <c r="C13" s="15" t="s">
        <v>516</v>
      </c>
      <c r="D13" s="286"/>
      <c r="E13" s="4"/>
      <c r="F13" s="302"/>
      <c r="G13" s="4"/>
      <c r="H13" s="4"/>
    </row>
    <row r="14" spans="1:8" ht="78.75">
      <c r="A14" s="25"/>
      <c r="B14" s="26"/>
      <c r="C14" s="295" t="s">
        <v>981</v>
      </c>
      <c r="D14" s="286">
        <v>44576</v>
      </c>
      <c r="E14" s="4" t="s">
        <v>515</v>
      </c>
      <c r="F14" s="302">
        <v>0</v>
      </c>
      <c r="G14" s="4" t="s">
        <v>982</v>
      </c>
      <c r="H14" s="303">
        <v>44272</v>
      </c>
    </row>
    <row r="15" spans="1:8" ht="78.75">
      <c r="A15" s="25"/>
      <c r="B15" s="26"/>
      <c r="C15" s="295" t="s">
        <v>983</v>
      </c>
      <c r="D15" s="286">
        <v>44576</v>
      </c>
      <c r="E15" s="4" t="s">
        <v>526</v>
      </c>
      <c r="F15" s="302">
        <v>0</v>
      </c>
      <c r="G15" s="4" t="s">
        <v>984</v>
      </c>
      <c r="H15" s="303">
        <v>44356</v>
      </c>
    </row>
    <row r="16" spans="1:8" ht="15.75">
      <c r="A16" s="25">
        <v>3</v>
      </c>
      <c r="B16" s="26"/>
      <c r="C16" s="29" t="s">
        <v>517</v>
      </c>
      <c r="D16" s="286"/>
      <c r="E16" s="4"/>
      <c r="F16" s="302"/>
      <c r="G16" s="4" t="s">
        <v>982</v>
      </c>
      <c r="H16" s="303">
        <v>44272</v>
      </c>
    </row>
    <row r="17" spans="1:8" ht="78.75">
      <c r="A17" s="25"/>
      <c r="B17" s="26"/>
      <c r="C17" s="295" t="s">
        <v>985</v>
      </c>
      <c r="D17" s="286">
        <v>44576</v>
      </c>
      <c r="E17" s="4" t="s">
        <v>515</v>
      </c>
      <c r="F17" s="302">
        <v>0</v>
      </c>
      <c r="G17" s="4"/>
      <c r="H17" s="4"/>
    </row>
    <row r="18" spans="1:8" ht="78.75">
      <c r="A18" s="25"/>
      <c r="B18" s="26"/>
      <c r="C18" s="295" t="s">
        <v>986</v>
      </c>
      <c r="D18" s="286">
        <v>44576</v>
      </c>
      <c r="E18" s="4" t="s">
        <v>515</v>
      </c>
      <c r="F18" s="302">
        <v>0</v>
      </c>
      <c r="G18" s="4"/>
      <c r="H18" s="4"/>
    </row>
    <row r="19" spans="1:8" ht="78.75">
      <c r="A19" s="25"/>
      <c r="B19" s="26"/>
      <c r="C19" s="295" t="s">
        <v>987</v>
      </c>
      <c r="D19" s="286">
        <v>44576</v>
      </c>
      <c r="E19" s="4" t="s">
        <v>515</v>
      </c>
      <c r="F19" s="302">
        <v>0</v>
      </c>
      <c r="G19" s="4"/>
      <c r="H19" s="4"/>
    </row>
    <row r="20" spans="1:8" s="28" customFormat="1" ht="15.75">
      <c r="A20" s="287">
        <v>4</v>
      </c>
      <c r="B20" s="288"/>
      <c r="C20" s="29" t="s">
        <v>518</v>
      </c>
      <c r="D20" s="289"/>
      <c r="E20" s="6"/>
      <c r="F20" s="304"/>
      <c r="G20" s="4" t="s">
        <v>988</v>
      </c>
      <c r="H20" s="303">
        <v>44272</v>
      </c>
    </row>
    <row r="21" spans="1:8" ht="78.75">
      <c r="A21" s="11"/>
      <c r="B21" s="290"/>
      <c r="C21" s="295" t="s">
        <v>989</v>
      </c>
      <c r="D21" s="286">
        <v>44576</v>
      </c>
      <c r="E21" s="4" t="s">
        <v>515</v>
      </c>
      <c r="F21" s="302">
        <v>0</v>
      </c>
      <c r="G21" s="4"/>
      <c r="H21" s="4"/>
    </row>
    <row r="22" spans="1:8" s="28" customFormat="1" ht="78.75">
      <c r="A22" s="11"/>
      <c r="B22" s="291"/>
      <c r="C22" s="295" t="s">
        <v>990</v>
      </c>
      <c r="D22" s="286">
        <v>44576</v>
      </c>
      <c r="E22" s="4" t="s">
        <v>515</v>
      </c>
      <c r="F22" s="302">
        <v>0</v>
      </c>
      <c r="G22" s="6"/>
      <c r="H22" s="6"/>
    </row>
    <row r="23" spans="1:8" ht="15.75">
      <c r="A23" s="11">
        <v>5</v>
      </c>
      <c r="B23" s="290"/>
      <c r="C23" s="15" t="s">
        <v>520</v>
      </c>
      <c r="D23" s="286">
        <v>44116</v>
      </c>
      <c r="E23" s="86"/>
      <c r="F23" s="302"/>
      <c r="G23" s="4" t="s">
        <v>991</v>
      </c>
      <c r="H23" s="303">
        <v>44272</v>
      </c>
    </row>
    <row r="24" spans="1:8" ht="94.5">
      <c r="A24" s="11"/>
      <c r="B24" s="290"/>
      <c r="C24" s="295" t="s">
        <v>992</v>
      </c>
      <c r="D24" s="286">
        <v>44576</v>
      </c>
      <c r="E24" s="4" t="s">
        <v>515</v>
      </c>
      <c r="F24" s="302">
        <v>0</v>
      </c>
      <c r="G24" s="4"/>
      <c r="H24" s="4"/>
    </row>
    <row r="25" spans="1:8" ht="94.5">
      <c r="A25" s="11"/>
      <c r="B25" s="31"/>
      <c r="C25" s="295" t="s">
        <v>519</v>
      </c>
      <c r="D25" s="286">
        <v>44576</v>
      </c>
      <c r="E25" s="4" t="s">
        <v>515</v>
      </c>
      <c r="F25" s="302">
        <v>0</v>
      </c>
      <c r="G25" s="4"/>
      <c r="H25" s="4"/>
    </row>
    <row r="26" spans="1:8" ht="15.75">
      <c r="A26" s="11">
        <v>6</v>
      </c>
      <c r="B26" s="31"/>
      <c r="C26" s="15" t="s">
        <v>523</v>
      </c>
      <c r="D26" s="286">
        <v>44116</v>
      </c>
      <c r="E26" s="86"/>
      <c r="F26" s="302"/>
      <c r="G26" s="4" t="s">
        <v>993</v>
      </c>
      <c r="H26" s="303">
        <v>44272</v>
      </c>
    </row>
    <row r="27" spans="1:8" ht="78.75">
      <c r="A27" s="283"/>
      <c r="B27" s="31"/>
      <c r="C27" s="295" t="s">
        <v>521</v>
      </c>
      <c r="D27" s="286">
        <v>44576</v>
      </c>
      <c r="E27" s="4" t="s">
        <v>515</v>
      </c>
      <c r="F27" s="302">
        <v>0</v>
      </c>
      <c r="G27" s="4"/>
      <c r="H27" s="4"/>
    </row>
    <row r="28" spans="1:8" ht="78.75">
      <c r="A28" s="283"/>
      <c r="B28" s="31"/>
      <c r="C28" s="295" t="s">
        <v>522</v>
      </c>
      <c r="D28" s="286">
        <v>44576</v>
      </c>
      <c r="E28" s="4" t="s">
        <v>515</v>
      </c>
      <c r="F28" s="302">
        <v>0</v>
      </c>
      <c r="G28" s="4"/>
      <c r="H28" s="4"/>
    </row>
    <row r="29" spans="1:8" ht="15.75">
      <c r="A29" s="283">
        <v>7</v>
      </c>
      <c r="B29" s="31"/>
      <c r="C29" s="296" t="s">
        <v>513</v>
      </c>
      <c r="D29" s="31"/>
      <c r="E29" s="31"/>
      <c r="F29" s="302"/>
      <c r="G29" s="4" t="s">
        <v>994</v>
      </c>
      <c r="H29" s="303">
        <v>44333</v>
      </c>
    </row>
    <row r="30" spans="1:8" ht="78.75">
      <c r="A30" s="283"/>
      <c r="B30" s="31"/>
      <c r="C30" s="295" t="s">
        <v>995</v>
      </c>
      <c r="D30" s="286">
        <v>44576</v>
      </c>
      <c r="E30" s="4" t="s">
        <v>524</v>
      </c>
      <c r="F30" s="302">
        <v>0</v>
      </c>
      <c r="G30" s="4"/>
      <c r="H30" s="4"/>
    </row>
    <row r="31" spans="1:8" ht="78.75">
      <c r="A31" s="283"/>
      <c r="B31" s="31"/>
      <c r="C31" s="295" t="s">
        <v>996</v>
      </c>
      <c r="D31" s="286">
        <v>44576</v>
      </c>
      <c r="E31" s="4" t="s">
        <v>524</v>
      </c>
      <c r="F31" s="302">
        <v>0</v>
      </c>
      <c r="G31" s="4"/>
      <c r="H31" s="4"/>
    </row>
    <row r="32" spans="1:8" ht="15.75">
      <c r="A32" s="283">
        <v>8</v>
      </c>
      <c r="B32" s="31"/>
      <c r="C32" s="296" t="s">
        <v>525</v>
      </c>
      <c r="D32" s="31"/>
      <c r="E32" s="31"/>
      <c r="F32" s="302"/>
      <c r="G32" s="4" t="s">
        <v>997</v>
      </c>
      <c r="H32" s="303">
        <v>44272</v>
      </c>
    </row>
    <row r="33" spans="1:8" ht="94.5">
      <c r="A33" s="283"/>
      <c r="B33" s="31"/>
      <c r="C33" s="295" t="s">
        <v>998</v>
      </c>
      <c r="D33" s="286">
        <v>44576</v>
      </c>
      <c r="E33" s="4" t="s">
        <v>524</v>
      </c>
      <c r="F33" s="302">
        <v>0</v>
      </c>
      <c r="G33" s="4"/>
      <c r="H33" s="4"/>
    </row>
    <row r="34" spans="1:8" ht="15.75">
      <c r="A34" s="292">
        <v>9</v>
      </c>
      <c r="B34" s="318" t="s">
        <v>861</v>
      </c>
      <c r="C34" s="319"/>
      <c r="D34" s="319"/>
      <c r="E34" s="320"/>
      <c r="F34" s="302"/>
      <c r="G34" s="4"/>
      <c r="H34" s="4"/>
    </row>
    <row r="35" spans="1:8" ht="94.5">
      <c r="A35" s="315">
        <v>1</v>
      </c>
      <c r="B35" s="293" t="s">
        <v>290</v>
      </c>
      <c r="C35" s="297" t="s">
        <v>999</v>
      </c>
      <c r="D35" s="294">
        <v>44576</v>
      </c>
      <c r="E35" s="317" t="s">
        <v>1000</v>
      </c>
      <c r="F35" s="305"/>
      <c r="G35" s="4"/>
      <c r="H35" s="4"/>
    </row>
    <row r="36" spans="1:8" ht="47.25">
      <c r="A36" s="316"/>
      <c r="B36" s="293" t="s">
        <v>37</v>
      </c>
      <c r="C36" s="298" t="s">
        <v>1001</v>
      </c>
      <c r="D36" s="294">
        <v>44576</v>
      </c>
      <c r="E36" s="317"/>
      <c r="F36" s="305"/>
      <c r="G36" s="4"/>
      <c r="H36" s="4"/>
    </row>
    <row r="37" spans="1:8" ht="15.75">
      <c r="A37" s="292">
        <v>10</v>
      </c>
      <c r="B37" s="318" t="s">
        <v>508</v>
      </c>
      <c r="C37" s="319"/>
      <c r="D37" s="319"/>
      <c r="E37" s="320"/>
      <c r="F37" s="302"/>
      <c r="G37" s="4"/>
      <c r="H37" s="4"/>
    </row>
    <row r="38" spans="1:8" ht="78.75">
      <c r="A38" s="315">
        <v>1</v>
      </c>
      <c r="B38" s="293" t="s">
        <v>290</v>
      </c>
      <c r="C38" s="297" t="s">
        <v>1002</v>
      </c>
      <c r="D38" s="294">
        <v>44576</v>
      </c>
      <c r="E38" s="317" t="s">
        <v>863</v>
      </c>
      <c r="F38" s="305"/>
      <c r="G38" s="4"/>
      <c r="H38" s="4"/>
    </row>
    <row r="39" spans="1:8" ht="47.25">
      <c r="A39" s="316"/>
      <c r="B39" s="293" t="s">
        <v>37</v>
      </c>
      <c r="C39" s="298" t="s">
        <v>1003</v>
      </c>
      <c r="D39" s="294">
        <v>44576</v>
      </c>
      <c r="E39" s="317"/>
      <c r="F39" s="302"/>
      <c r="G39" s="4"/>
      <c r="H39" s="4"/>
    </row>
    <row r="40" spans="1:8" ht="78.75">
      <c r="A40" s="315">
        <v>2</v>
      </c>
      <c r="B40" s="293" t="s">
        <v>290</v>
      </c>
      <c r="C40" s="297" t="s">
        <v>1004</v>
      </c>
      <c r="D40" s="294">
        <v>44576</v>
      </c>
      <c r="E40" s="317" t="s">
        <v>864</v>
      </c>
      <c r="F40" s="302"/>
      <c r="G40" s="4"/>
      <c r="H40" s="4"/>
    </row>
    <row r="41" spans="1:8" ht="47.25">
      <c r="A41" s="316"/>
      <c r="B41" s="293" t="s">
        <v>37</v>
      </c>
      <c r="C41" s="298" t="s">
        <v>1005</v>
      </c>
      <c r="D41" s="294">
        <v>44576</v>
      </c>
      <c r="E41" s="317"/>
      <c r="F41" s="302"/>
      <c r="G41" s="4"/>
      <c r="H41" s="4"/>
    </row>
    <row r="42" spans="1:8" ht="78.75">
      <c r="A42" s="315">
        <v>3</v>
      </c>
      <c r="B42" s="293" t="s">
        <v>290</v>
      </c>
      <c r="C42" s="297" t="s">
        <v>1006</v>
      </c>
      <c r="D42" s="294">
        <v>44576</v>
      </c>
      <c r="E42" s="317" t="s">
        <v>865</v>
      </c>
      <c r="F42" s="302"/>
      <c r="G42" s="4"/>
      <c r="H42" s="4"/>
    </row>
    <row r="43" spans="1:8" ht="47.25">
      <c r="A43" s="316"/>
      <c r="B43" s="293" t="s">
        <v>37</v>
      </c>
      <c r="C43" s="298" t="s">
        <v>1007</v>
      </c>
      <c r="D43" s="294">
        <v>44576</v>
      </c>
      <c r="E43" s="317"/>
      <c r="F43" s="302"/>
      <c r="G43" s="4"/>
      <c r="H43" s="4"/>
    </row>
    <row r="44" spans="1:8" ht="78.75">
      <c r="A44" s="315">
        <v>4</v>
      </c>
      <c r="B44" s="293" t="s">
        <v>290</v>
      </c>
      <c r="C44" s="297" t="s">
        <v>1008</v>
      </c>
      <c r="D44" s="294">
        <v>44576</v>
      </c>
      <c r="E44" s="317" t="s">
        <v>866</v>
      </c>
      <c r="F44" s="302"/>
      <c r="G44" s="4"/>
      <c r="H44" s="4"/>
    </row>
    <row r="45" spans="1:8" ht="47.25">
      <c r="A45" s="316"/>
      <c r="B45" s="293" t="s">
        <v>37</v>
      </c>
      <c r="C45" s="298" t="s">
        <v>1009</v>
      </c>
      <c r="D45" s="294">
        <v>44576</v>
      </c>
      <c r="E45" s="317"/>
      <c r="F45" s="302"/>
      <c r="G45" s="4"/>
      <c r="H45" s="4"/>
    </row>
    <row r="46" spans="1:8" ht="78.75">
      <c r="A46" s="315">
        <v>5</v>
      </c>
      <c r="B46" s="293" t="s">
        <v>290</v>
      </c>
      <c r="C46" s="297" t="s">
        <v>1010</v>
      </c>
      <c r="D46" s="294">
        <v>44576</v>
      </c>
      <c r="E46" s="317" t="s">
        <v>867</v>
      </c>
      <c r="F46" s="302"/>
      <c r="G46" s="4"/>
      <c r="H46" s="4"/>
    </row>
    <row r="47" spans="1:8" ht="47.25">
      <c r="A47" s="316"/>
      <c r="B47" s="293" t="s">
        <v>37</v>
      </c>
      <c r="C47" s="298" t="s">
        <v>1011</v>
      </c>
      <c r="D47" s="294">
        <v>44576</v>
      </c>
      <c r="E47" s="317"/>
      <c r="F47" s="302"/>
      <c r="G47" s="4"/>
      <c r="H47" s="4"/>
    </row>
    <row r="48" spans="1:8" ht="78.75">
      <c r="A48" s="315">
        <v>6</v>
      </c>
      <c r="B48" s="293" t="s">
        <v>290</v>
      </c>
      <c r="C48" s="297" t="s">
        <v>1012</v>
      </c>
      <c r="D48" s="294">
        <v>44576</v>
      </c>
      <c r="E48" s="317" t="s">
        <v>868</v>
      </c>
      <c r="F48" s="302"/>
      <c r="G48" s="4"/>
      <c r="H48" s="4"/>
    </row>
    <row r="49" spans="1:8" ht="47.25">
      <c r="A49" s="316"/>
      <c r="B49" s="293" t="s">
        <v>37</v>
      </c>
      <c r="C49" s="298" t="s">
        <v>1013</v>
      </c>
      <c r="D49" s="294">
        <v>44576</v>
      </c>
      <c r="E49" s="317"/>
      <c r="F49" s="302"/>
      <c r="G49" s="4"/>
      <c r="H49" s="4"/>
    </row>
    <row r="50" spans="1:8" ht="15.75">
      <c r="A50" s="292">
        <v>11</v>
      </c>
      <c r="B50" s="318" t="s">
        <v>695</v>
      </c>
      <c r="C50" s="319"/>
      <c r="D50" s="319"/>
      <c r="E50" s="320"/>
      <c r="F50" s="302"/>
      <c r="G50" s="4"/>
      <c r="H50" s="4"/>
    </row>
    <row r="51" spans="1:8" ht="94.5">
      <c r="A51" s="315">
        <v>1</v>
      </c>
      <c r="B51" s="293" t="s">
        <v>290</v>
      </c>
      <c r="C51" s="297" t="s">
        <v>1014</v>
      </c>
      <c r="D51" s="294">
        <v>44576</v>
      </c>
      <c r="E51" s="317" t="s">
        <v>869</v>
      </c>
      <c r="F51" s="305"/>
      <c r="G51" s="4"/>
      <c r="H51" s="4"/>
    </row>
    <row r="52" spans="1:8" ht="63">
      <c r="A52" s="316"/>
      <c r="B52" s="293" t="s">
        <v>37</v>
      </c>
      <c r="C52" s="298" t="s">
        <v>1015</v>
      </c>
      <c r="D52" s="294">
        <v>44576</v>
      </c>
      <c r="E52" s="317"/>
      <c r="F52" s="305"/>
      <c r="G52" s="4"/>
      <c r="H52" s="4"/>
    </row>
    <row r="53" spans="1:8" ht="94.5">
      <c r="A53" s="315">
        <v>2</v>
      </c>
      <c r="B53" s="293" t="s">
        <v>290</v>
      </c>
      <c r="C53" s="297" t="s">
        <v>945</v>
      </c>
      <c r="D53" s="294">
        <v>44576</v>
      </c>
      <c r="E53" s="317" t="s">
        <v>870</v>
      </c>
      <c r="F53" s="305"/>
      <c r="G53" s="4"/>
      <c r="H53" s="4"/>
    </row>
    <row r="54" spans="1:8" ht="63">
      <c r="A54" s="316"/>
      <c r="B54" s="293" t="s">
        <v>37</v>
      </c>
      <c r="C54" s="298" t="s">
        <v>871</v>
      </c>
      <c r="D54" s="294">
        <v>44576</v>
      </c>
      <c r="E54" s="317"/>
      <c r="F54" s="305"/>
      <c r="G54" s="4"/>
      <c r="H54" s="4"/>
    </row>
    <row r="55" spans="1:8" ht="94.5">
      <c r="A55" s="315">
        <v>3</v>
      </c>
      <c r="B55" s="293" t="s">
        <v>290</v>
      </c>
      <c r="C55" s="297" t="s">
        <v>946</v>
      </c>
      <c r="D55" s="294">
        <v>44576</v>
      </c>
      <c r="E55" s="317" t="s">
        <v>872</v>
      </c>
      <c r="F55" s="305"/>
      <c r="G55" s="4"/>
      <c r="H55" s="4"/>
    </row>
    <row r="56" spans="1:8" ht="63">
      <c r="A56" s="316"/>
      <c r="B56" s="293" t="s">
        <v>37</v>
      </c>
      <c r="C56" s="298" t="s">
        <v>873</v>
      </c>
      <c r="D56" s="294">
        <v>44576</v>
      </c>
      <c r="E56" s="317"/>
      <c r="F56" s="305"/>
      <c r="G56" s="4"/>
      <c r="H56" s="4"/>
    </row>
    <row r="57" spans="1:8" ht="94.5">
      <c r="A57" s="315">
        <v>4</v>
      </c>
      <c r="B57" s="293" t="s">
        <v>290</v>
      </c>
      <c r="C57" s="297" t="s">
        <v>947</v>
      </c>
      <c r="D57" s="294">
        <v>44576</v>
      </c>
      <c r="E57" s="317" t="s">
        <v>874</v>
      </c>
      <c r="F57" s="305"/>
      <c r="G57" s="4"/>
      <c r="H57" s="4"/>
    </row>
    <row r="58" spans="1:8" ht="63">
      <c r="A58" s="316"/>
      <c r="B58" s="293" t="s">
        <v>37</v>
      </c>
      <c r="C58" s="298" t="s">
        <v>875</v>
      </c>
      <c r="D58" s="294">
        <v>44576</v>
      </c>
      <c r="E58" s="317"/>
      <c r="F58" s="305"/>
      <c r="G58" s="4"/>
      <c r="H58" s="4"/>
    </row>
    <row r="59" spans="1:8" ht="15.75">
      <c r="A59" s="292">
        <v>12</v>
      </c>
      <c r="B59" s="318" t="s">
        <v>1016</v>
      </c>
      <c r="C59" s="319"/>
      <c r="D59" s="319"/>
      <c r="E59" s="320"/>
      <c r="F59" s="302"/>
      <c r="G59" s="4"/>
      <c r="H59" s="4"/>
    </row>
    <row r="60" spans="1:8" ht="94.5">
      <c r="A60" s="315">
        <v>1</v>
      </c>
      <c r="B60" s="293" t="s">
        <v>290</v>
      </c>
      <c r="C60" s="297" t="s">
        <v>1017</v>
      </c>
      <c r="D60" s="294">
        <v>44576</v>
      </c>
      <c r="E60" s="317" t="s">
        <v>876</v>
      </c>
      <c r="F60" s="302"/>
      <c r="G60" s="4"/>
      <c r="H60" s="4"/>
    </row>
    <row r="61" spans="1:8" ht="47.25">
      <c r="A61" s="316"/>
      <c r="B61" s="293" t="s">
        <v>37</v>
      </c>
      <c r="C61" s="298" t="s">
        <v>1018</v>
      </c>
      <c r="D61" s="294">
        <v>44576</v>
      </c>
      <c r="E61" s="317"/>
      <c r="F61" s="302"/>
      <c r="G61" s="4"/>
      <c r="H61" s="4"/>
    </row>
    <row r="62" spans="1:8" ht="15.75">
      <c r="A62" s="292">
        <v>13</v>
      </c>
      <c r="B62" s="318" t="s">
        <v>1019</v>
      </c>
      <c r="C62" s="319"/>
      <c r="D62" s="319"/>
      <c r="E62" s="320"/>
      <c r="F62" s="302"/>
      <c r="G62" s="4"/>
      <c r="H62" s="4"/>
    </row>
    <row r="63" spans="1:8" ht="75">
      <c r="A63" s="315">
        <v>1</v>
      </c>
      <c r="B63" s="293" t="s">
        <v>290</v>
      </c>
      <c r="C63" s="299" t="s">
        <v>1020</v>
      </c>
      <c r="D63" s="294">
        <v>44576</v>
      </c>
      <c r="E63" s="317" t="s">
        <v>878</v>
      </c>
      <c r="F63" s="305"/>
      <c r="G63" s="4"/>
      <c r="H63" s="4"/>
    </row>
    <row r="64" spans="1:8" ht="47.25">
      <c r="A64" s="316"/>
      <c r="B64" s="293" t="s">
        <v>37</v>
      </c>
      <c r="C64" s="298" t="s">
        <v>1021</v>
      </c>
      <c r="D64" s="294">
        <v>44576</v>
      </c>
      <c r="E64" s="317"/>
      <c r="F64" s="305"/>
      <c r="G64" s="4"/>
      <c r="H64" s="4"/>
    </row>
    <row r="65" spans="1:8" ht="75">
      <c r="A65" s="315">
        <v>2</v>
      </c>
      <c r="B65" s="293" t="s">
        <v>290</v>
      </c>
      <c r="C65" s="299" t="s">
        <v>1022</v>
      </c>
      <c r="D65" s="294">
        <v>44576</v>
      </c>
      <c r="E65" s="317" t="s">
        <v>879</v>
      </c>
      <c r="F65" s="305"/>
      <c r="G65" s="4"/>
      <c r="H65" s="4"/>
    </row>
    <row r="66" spans="1:8" ht="45">
      <c r="A66" s="316"/>
      <c r="B66" s="293" t="s">
        <v>37</v>
      </c>
      <c r="C66" s="300" t="s">
        <v>1023</v>
      </c>
      <c r="D66" s="294">
        <v>44576</v>
      </c>
      <c r="E66" s="317"/>
      <c r="F66" s="305"/>
      <c r="G66" s="4"/>
      <c r="H66" s="4"/>
    </row>
    <row r="67" spans="1:8" ht="15.75">
      <c r="A67" s="292">
        <v>14</v>
      </c>
      <c r="B67" s="318" t="s">
        <v>512</v>
      </c>
      <c r="C67" s="319"/>
      <c r="D67" s="319"/>
      <c r="E67" s="320"/>
      <c r="F67" s="302"/>
      <c r="G67" s="4"/>
      <c r="H67" s="4"/>
    </row>
    <row r="68" spans="1:8" ht="78.75">
      <c r="A68" s="315">
        <v>1</v>
      </c>
      <c r="B68" s="293" t="s">
        <v>290</v>
      </c>
      <c r="C68" s="297" t="s">
        <v>948</v>
      </c>
      <c r="D68" s="294">
        <v>44576</v>
      </c>
      <c r="E68" s="317" t="s">
        <v>880</v>
      </c>
      <c r="F68" s="305"/>
      <c r="G68" s="4"/>
      <c r="H68" s="4"/>
    </row>
    <row r="69" spans="1:8" ht="47.25">
      <c r="A69" s="316"/>
      <c r="B69" s="293" t="s">
        <v>37</v>
      </c>
      <c r="C69" s="298" t="s">
        <v>881</v>
      </c>
      <c r="D69" s="294">
        <v>44576</v>
      </c>
      <c r="E69" s="317"/>
      <c r="F69" s="305"/>
      <c r="G69" s="4"/>
      <c r="H69" s="4"/>
    </row>
  </sheetData>
  <sheetProtection/>
  <mergeCells count="38">
    <mergeCell ref="G7:H7"/>
    <mergeCell ref="B34:E34"/>
    <mergeCell ref="A35:A36"/>
    <mergeCell ref="E35:E36"/>
    <mergeCell ref="B37:E37"/>
    <mergeCell ref="A5:H5"/>
    <mergeCell ref="A38:A39"/>
    <mergeCell ref="E38:E39"/>
    <mergeCell ref="A40:A41"/>
    <mergeCell ref="E40:E41"/>
    <mergeCell ref="A42:A43"/>
    <mergeCell ref="E42:E43"/>
    <mergeCell ref="A44:A45"/>
    <mergeCell ref="E44:E45"/>
    <mergeCell ref="A46:A47"/>
    <mergeCell ref="E46:E47"/>
    <mergeCell ref="A48:A49"/>
    <mergeCell ref="E48:E49"/>
    <mergeCell ref="B50:E50"/>
    <mergeCell ref="A51:A52"/>
    <mergeCell ref="E51:E52"/>
    <mergeCell ref="A53:A54"/>
    <mergeCell ref="E53:E54"/>
    <mergeCell ref="A55:A56"/>
    <mergeCell ref="E55:E56"/>
    <mergeCell ref="A57:A58"/>
    <mergeCell ref="E57:E58"/>
    <mergeCell ref="B59:E59"/>
    <mergeCell ref="A60:A61"/>
    <mergeCell ref="E60:E61"/>
    <mergeCell ref="B62:E62"/>
    <mergeCell ref="A63:A64"/>
    <mergeCell ref="E63:E64"/>
    <mergeCell ref="A65:A66"/>
    <mergeCell ref="E65:E66"/>
    <mergeCell ref="B67:E67"/>
    <mergeCell ref="A68:A69"/>
    <mergeCell ref="E68:E69"/>
  </mergeCells>
  <printOptions/>
  <pageMargins left="0.11811023622047245" right="0.11811023622047245" top="0.26" bottom="0.15748031496062992" header="0.31496062992125984" footer="0.31496062992125984"/>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U286"/>
  <sheetViews>
    <sheetView view="pageBreakPreview" zoomScale="60" workbookViewId="0" topLeftCell="A1">
      <selection activeCell="K13" sqref="K13"/>
    </sheetView>
  </sheetViews>
  <sheetFormatPr defaultColWidth="9.140625" defaultRowHeight="12.75"/>
  <cols>
    <col min="1" max="1" width="9.140625" style="87" customWidth="1"/>
    <col min="2" max="2" width="24.140625" style="87" customWidth="1"/>
    <col min="3" max="3" width="14.140625" style="87" customWidth="1"/>
    <col min="4" max="7" width="9.140625" style="87" customWidth="1"/>
    <col min="8" max="8" width="13.8515625" style="115" customWidth="1"/>
    <col min="9" max="9" width="16.7109375" style="87" customWidth="1"/>
    <col min="10" max="11" width="9.140625" style="87" customWidth="1"/>
    <col min="12" max="12" width="11.28125" style="87" customWidth="1"/>
    <col min="13" max="13" width="9.140625" style="87" customWidth="1"/>
    <col min="14" max="14" width="13.421875" style="87" customWidth="1"/>
    <col min="15" max="16384" width="9.140625" style="87" customWidth="1"/>
  </cols>
  <sheetData>
    <row r="1" spans="1:21" s="21" customFormat="1" ht="12.75">
      <c r="A1" s="16" t="s">
        <v>860</v>
      </c>
      <c r="B1" s="17"/>
      <c r="C1" s="18"/>
      <c r="D1" s="18"/>
      <c r="E1" s="18"/>
      <c r="F1" s="18"/>
      <c r="G1" s="18"/>
      <c r="H1" s="18"/>
      <c r="I1" s="18"/>
      <c r="J1" s="18"/>
      <c r="K1" s="18"/>
      <c r="L1" s="18"/>
      <c r="M1" s="18" t="s">
        <v>449</v>
      </c>
      <c r="N1" s="20"/>
      <c r="O1" s="18"/>
      <c r="P1" s="18"/>
      <c r="Q1" s="18"/>
      <c r="R1" s="18"/>
      <c r="S1" s="22"/>
      <c r="T1" s="19"/>
      <c r="U1" s="18"/>
    </row>
    <row r="2" spans="1:21" s="21" customFormat="1" ht="12.75">
      <c r="A2" s="16" t="s">
        <v>450</v>
      </c>
      <c r="B2" s="23"/>
      <c r="C2" s="18"/>
      <c r="D2" s="18"/>
      <c r="E2" s="18"/>
      <c r="F2" s="18"/>
      <c r="G2" s="18"/>
      <c r="H2" s="18"/>
      <c r="I2" s="18"/>
      <c r="J2" s="18"/>
      <c r="K2" s="18"/>
      <c r="L2" s="18"/>
      <c r="M2" s="18"/>
      <c r="N2" s="20"/>
      <c r="O2" s="18"/>
      <c r="P2" s="18"/>
      <c r="Q2" s="18"/>
      <c r="R2" s="18"/>
      <c r="S2" s="18"/>
      <c r="T2" s="18"/>
      <c r="U2" s="18"/>
    </row>
    <row r="3" spans="1:21" s="21" customFormat="1" ht="12.75">
      <c r="A3" s="16" t="s">
        <v>451</v>
      </c>
      <c r="B3" s="23"/>
      <c r="C3" s="18"/>
      <c r="D3" s="18"/>
      <c r="E3" s="18"/>
      <c r="F3" s="18"/>
      <c r="G3" s="18"/>
      <c r="H3" s="18"/>
      <c r="I3" s="18"/>
      <c r="J3" s="18"/>
      <c r="K3" s="18"/>
      <c r="L3" s="18"/>
      <c r="M3" s="18"/>
      <c r="N3" s="20"/>
      <c r="O3" s="18"/>
      <c r="P3" s="18"/>
      <c r="Q3" s="18"/>
      <c r="R3" s="18"/>
      <c r="S3" s="18"/>
      <c r="T3" s="18"/>
      <c r="U3" s="18"/>
    </row>
    <row r="4" spans="1:21" s="21" customFormat="1" ht="12.75" hidden="1">
      <c r="A4" s="16" t="s">
        <v>47</v>
      </c>
      <c r="B4" s="23"/>
      <c r="C4" s="18"/>
      <c r="D4" s="18"/>
      <c r="E4" s="18"/>
      <c r="F4" s="18"/>
      <c r="G4" s="18"/>
      <c r="H4" s="18"/>
      <c r="I4" s="18"/>
      <c r="J4" s="18"/>
      <c r="K4" s="18"/>
      <c r="L4" s="18"/>
      <c r="M4" s="18"/>
      <c r="N4" s="20"/>
      <c r="O4" s="18"/>
      <c r="P4" s="18"/>
      <c r="Q4" s="18"/>
      <c r="R4" s="18"/>
      <c r="S4" s="18"/>
      <c r="T4" s="18"/>
      <c r="U4" s="18"/>
    </row>
    <row r="5" spans="1:21" s="21" customFormat="1" ht="12.75" hidden="1">
      <c r="A5" s="16" t="s">
        <v>48</v>
      </c>
      <c r="B5" s="23"/>
      <c r="C5" s="18"/>
      <c r="D5" s="18"/>
      <c r="E5" s="18"/>
      <c r="F5" s="18"/>
      <c r="G5" s="18"/>
      <c r="H5" s="18"/>
      <c r="I5" s="18"/>
      <c r="J5" s="18"/>
      <c r="K5" s="18"/>
      <c r="L5" s="18"/>
      <c r="M5" s="18"/>
      <c r="N5" s="20"/>
      <c r="O5" s="18"/>
      <c r="P5" s="18"/>
      <c r="Q5" s="18"/>
      <c r="R5" s="18"/>
      <c r="S5" s="18"/>
      <c r="T5" s="18"/>
      <c r="U5" s="18"/>
    </row>
    <row r="6" spans="1:8" s="27" customFormat="1" ht="15.75">
      <c r="A6" s="24"/>
      <c r="H6" s="35"/>
    </row>
    <row r="7" spans="1:18" s="27" customFormat="1" ht="33.75" customHeight="1">
      <c r="A7" s="329" t="s">
        <v>527</v>
      </c>
      <c r="B7" s="329"/>
      <c r="C7" s="329"/>
      <c r="D7" s="329"/>
      <c r="E7" s="329"/>
      <c r="F7" s="329"/>
      <c r="G7" s="329"/>
      <c r="H7" s="329"/>
      <c r="I7" s="329"/>
      <c r="J7" s="329"/>
      <c r="K7" s="329"/>
      <c r="L7" s="329"/>
      <c r="M7" s="329"/>
      <c r="N7" s="329"/>
      <c r="O7" s="30"/>
      <c r="P7" s="30"/>
      <c r="Q7" s="30"/>
      <c r="R7" s="30"/>
    </row>
    <row r="8" spans="1:8" s="27" customFormat="1" ht="15.75">
      <c r="A8" s="24"/>
      <c r="H8" s="35"/>
    </row>
    <row r="9" spans="1:15" s="67" customFormat="1" ht="120.75" customHeight="1">
      <c r="A9" s="325" t="s">
        <v>14</v>
      </c>
      <c r="B9" s="325" t="s">
        <v>724</v>
      </c>
      <c r="C9" s="325" t="s">
        <v>0</v>
      </c>
      <c r="D9" s="325" t="s">
        <v>1</v>
      </c>
      <c r="E9" s="328" t="s">
        <v>29</v>
      </c>
      <c r="F9" s="325" t="s">
        <v>2</v>
      </c>
      <c r="G9" s="325" t="s">
        <v>3</v>
      </c>
      <c r="H9" s="328" t="s">
        <v>4</v>
      </c>
      <c r="I9" s="328" t="s">
        <v>716</v>
      </c>
      <c r="J9" s="325" t="s">
        <v>717</v>
      </c>
      <c r="K9" s="325" t="s">
        <v>718</v>
      </c>
      <c r="L9" s="325" t="s">
        <v>719</v>
      </c>
      <c r="M9" s="325" t="s">
        <v>720</v>
      </c>
      <c r="N9" s="326"/>
      <c r="O9" s="325" t="s">
        <v>357</v>
      </c>
    </row>
    <row r="10" spans="1:15" s="67" customFormat="1" ht="117.75" customHeight="1" hidden="1">
      <c r="A10" s="325"/>
      <c r="B10" s="325"/>
      <c r="C10" s="325"/>
      <c r="D10" s="325"/>
      <c r="E10" s="328"/>
      <c r="F10" s="325"/>
      <c r="G10" s="325" t="s">
        <v>24</v>
      </c>
      <c r="H10" s="328" t="s">
        <v>25</v>
      </c>
      <c r="I10" s="328" t="s">
        <v>26</v>
      </c>
      <c r="J10" s="325" t="s">
        <v>721</v>
      </c>
      <c r="K10" s="325"/>
      <c r="L10" s="326"/>
      <c r="M10" s="68" t="s">
        <v>722</v>
      </c>
      <c r="N10" s="68" t="s">
        <v>723</v>
      </c>
      <c r="O10" s="326"/>
    </row>
    <row r="11" spans="1:15" s="67" customFormat="1" ht="12">
      <c r="A11" s="69">
        <v>1</v>
      </c>
      <c r="B11" s="69">
        <v>2</v>
      </c>
      <c r="C11" s="69">
        <v>3</v>
      </c>
      <c r="D11" s="69">
        <v>4</v>
      </c>
      <c r="E11" s="69">
        <v>5</v>
      </c>
      <c r="F11" s="69">
        <v>6</v>
      </c>
      <c r="G11" s="69">
        <v>7</v>
      </c>
      <c r="H11" s="69">
        <v>8</v>
      </c>
      <c r="I11" s="70">
        <v>9</v>
      </c>
      <c r="J11" s="69">
        <v>10</v>
      </c>
      <c r="K11" s="69">
        <v>11</v>
      </c>
      <c r="L11" s="69">
        <v>12</v>
      </c>
      <c r="M11" s="69">
        <v>13</v>
      </c>
      <c r="N11" s="69">
        <v>14</v>
      </c>
      <c r="O11" s="69">
        <v>15</v>
      </c>
    </row>
    <row r="12" spans="1:15" s="88" customFormat="1" ht="45" customHeight="1">
      <c r="A12" s="324">
        <v>1</v>
      </c>
      <c r="B12" s="324" t="s">
        <v>369</v>
      </c>
      <c r="C12" s="83" t="s">
        <v>530</v>
      </c>
      <c r="D12" s="72" t="s">
        <v>5</v>
      </c>
      <c r="E12" s="83">
        <v>1</v>
      </c>
      <c r="F12" s="72" t="s">
        <v>531</v>
      </c>
      <c r="G12" s="72" t="s">
        <v>6</v>
      </c>
      <c r="H12" s="73">
        <v>2021</v>
      </c>
      <c r="I12" s="73">
        <v>10000.3</v>
      </c>
      <c r="J12" s="72" t="s">
        <v>372</v>
      </c>
      <c r="K12" s="72" t="s">
        <v>532</v>
      </c>
      <c r="L12" s="69"/>
      <c r="M12" s="69"/>
      <c r="N12" s="69"/>
      <c r="O12" s="69"/>
    </row>
    <row r="13" spans="1:15" s="88" customFormat="1" ht="45" customHeight="1">
      <c r="A13" s="324"/>
      <c r="B13" s="324"/>
      <c r="C13" s="83" t="s">
        <v>533</v>
      </c>
      <c r="D13" s="72" t="s">
        <v>5</v>
      </c>
      <c r="E13" s="83">
        <v>1</v>
      </c>
      <c r="F13" s="72" t="s">
        <v>531</v>
      </c>
      <c r="G13" s="72" t="s">
        <v>6</v>
      </c>
      <c r="H13" s="73">
        <v>2021</v>
      </c>
      <c r="I13" s="73">
        <v>11000</v>
      </c>
      <c r="J13" s="72" t="s">
        <v>372</v>
      </c>
      <c r="K13" s="72" t="s">
        <v>532</v>
      </c>
      <c r="L13" s="69"/>
      <c r="M13" s="69"/>
      <c r="N13" s="69"/>
      <c r="O13" s="69"/>
    </row>
    <row r="14" spans="1:15" s="88" customFormat="1" ht="45" customHeight="1">
      <c r="A14" s="324">
        <v>2</v>
      </c>
      <c r="B14" s="324" t="s">
        <v>396</v>
      </c>
      <c r="C14" s="83" t="s">
        <v>533</v>
      </c>
      <c r="D14" s="83" t="s">
        <v>5</v>
      </c>
      <c r="E14" s="83">
        <v>1</v>
      </c>
      <c r="F14" s="83" t="s">
        <v>531</v>
      </c>
      <c r="G14" s="83" t="s">
        <v>6</v>
      </c>
      <c r="H14" s="89">
        <v>2021</v>
      </c>
      <c r="I14" s="73">
        <v>11000</v>
      </c>
      <c r="J14" s="83" t="s">
        <v>372</v>
      </c>
      <c r="K14" s="83" t="s">
        <v>532</v>
      </c>
      <c r="L14" s="73"/>
      <c r="M14" s="72"/>
      <c r="N14" s="72"/>
      <c r="O14" s="72"/>
    </row>
    <row r="15" spans="1:15" s="91" customFormat="1" ht="45" customHeight="1">
      <c r="A15" s="324"/>
      <c r="B15" s="324"/>
      <c r="C15" s="90" t="s">
        <v>534</v>
      </c>
      <c r="D15" s="83" t="s">
        <v>370</v>
      </c>
      <c r="E15" s="83">
        <v>2</v>
      </c>
      <c r="F15" s="83" t="s">
        <v>430</v>
      </c>
      <c r="G15" s="83" t="s">
        <v>398</v>
      </c>
      <c r="H15" s="83">
        <v>2021</v>
      </c>
      <c r="I15" s="73">
        <v>39200</v>
      </c>
      <c r="J15" s="83" t="s">
        <v>535</v>
      </c>
      <c r="K15" s="83" t="s">
        <v>536</v>
      </c>
      <c r="L15" s="73"/>
      <c r="M15" s="72"/>
      <c r="N15" s="72"/>
      <c r="O15" s="72"/>
    </row>
    <row r="16" spans="1:15" s="88" customFormat="1" ht="45" customHeight="1">
      <c r="A16" s="324">
        <v>3</v>
      </c>
      <c r="B16" s="324" t="s">
        <v>537</v>
      </c>
      <c r="C16" s="83" t="s">
        <v>533</v>
      </c>
      <c r="D16" s="83" t="s">
        <v>5</v>
      </c>
      <c r="E16" s="83">
        <v>1</v>
      </c>
      <c r="F16" s="83" t="s">
        <v>531</v>
      </c>
      <c r="G16" s="83" t="s">
        <v>6</v>
      </c>
      <c r="H16" s="90">
        <v>2021</v>
      </c>
      <c r="I16" s="92">
        <v>11000</v>
      </c>
      <c r="J16" s="83" t="s">
        <v>372</v>
      </c>
      <c r="K16" s="83" t="s">
        <v>532</v>
      </c>
      <c r="L16" s="73"/>
      <c r="M16" s="72"/>
      <c r="N16" s="72"/>
      <c r="O16" s="72"/>
    </row>
    <row r="17" spans="1:15" s="91" customFormat="1" ht="45" customHeight="1">
      <c r="A17" s="324"/>
      <c r="B17" s="324"/>
      <c r="C17" s="90" t="s">
        <v>538</v>
      </c>
      <c r="D17" s="90" t="s">
        <v>5</v>
      </c>
      <c r="E17" s="90">
        <v>1</v>
      </c>
      <c r="F17" s="90" t="s">
        <v>392</v>
      </c>
      <c r="G17" s="83" t="s">
        <v>6</v>
      </c>
      <c r="H17" s="90">
        <v>2021</v>
      </c>
      <c r="I17" s="92">
        <v>13500</v>
      </c>
      <c r="J17" s="90" t="s">
        <v>383</v>
      </c>
      <c r="K17" s="90" t="s">
        <v>539</v>
      </c>
      <c r="L17" s="73"/>
      <c r="M17" s="72"/>
      <c r="N17" s="72"/>
      <c r="O17" s="72"/>
    </row>
    <row r="18" spans="1:15" s="88" customFormat="1" ht="45" customHeight="1">
      <c r="A18" s="324">
        <v>4</v>
      </c>
      <c r="B18" s="324" t="s">
        <v>319</v>
      </c>
      <c r="C18" s="90" t="s">
        <v>394</v>
      </c>
      <c r="D18" s="90" t="s">
        <v>395</v>
      </c>
      <c r="E18" s="90">
        <v>698.08</v>
      </c>
      <c r="F18" s="90"/>
      <c r="G18" s="83" t="s">
        <v>6</v>
      </c>
      <c r="H18" s="90">
        <v>2021</v>
      </c>
      <c r="I18" s="92">
        <v>3900500</v>
      </c>
      <c r="J18" s="90" t="s">
        <v>387</v>
      </c>
      <c r="K18" s="90" t="s">
        <v>540</v>
      </c>
      <c r="L18" s="73"/>
      <c r="M18" s="72"/>
      <c r="N18" s="72"/>
      <c r="O18" s="72"/>
    </row>
    <row r="19" spans="1:15" s="91" customFormat="1" ht="45" customHeight="1">
      <c r="A19" s="324"/>
      <c r="B19" s="324"/>
      <c r="C19" s="83" t="s">
        <v>533</v>
      </c>
      <c r="D19" s="83" t="s">
        <v>5</v>
      </c>
      <c r="E19" s="83">
        <v>1</v>
      </c>
      <c r="F19" s="83" t="s">
        <v>531</v>
      </c>
      <c r="G19" s="83" t="s">
        <v>6</v>
      </c>
      <c r="H19" s="83">
        <v>2021</v>
      </c>
      <c r="I19" s="73">
        <v>11000</v>
      </c>
      <c r="J19" s="83" t="s">
        <v>372</v>
      </c>
      <c r="K19" s="83" t="s">
        <v>532</v>
      </c>
      <c r="L19" s="73"/>
      <c r="M19" s="72"/>
      <c r="N19" s="72"/>
      <c r="O19" s="72"/>
    </row>
    <row r="20" spans="1:15" s="91" customFormat="1" ht="45" customHeight="1">
      <c r="A20" s="324"/>
      <c r="B20" s="324"/>
      <c r="C20" s="83" t="s">
        <v>541</v>
      </c>
      <c r="D20" s="83" t="s">
        <v>381</v>
      </c>
      <c r="E20" s="83">
        <v>1</v>
      </c>
      <c r="F20" s="83" t="s">
        <v>430</v>
      </c>
      <c r="G20" s="83" t="s">
        <v>398</v>
      </c>
      <c r="H20" s="83">
        <v>2021</v>
      </c>
      <c r="I20" s="73">
        <v>9850</v>
      </c>
      <c r="J20" s="83" t="s">
        <v>535</v>
      </c>
      <c r="K20" s="83" t="s">
        <v>536</v>
      </c>
      <c r="L20" s="73"/>
      <c r="M20" s="72"/>
      <c r="N20" s="72"/>
      <c r="O20" s="72"/>
    </row>
    <row r="21" spans="1:15" s="88" customFormat="1" ht="45" customHeight="1">
      <c r="A21" s="324">
        <v>5</v>
      </c>
      <c r="B21" s="324" t="s">
        <v>378</v>
      </c>
      <c r="C21" s="83" t="s">
        <v>533</v>
      </c>
      <c r="D21" s="83" t="s">
        <v>5</v>
      </c>
      <c r="E21" s="83">
        <v>1</v>
      </c>
      <c r="F21" s="83" t="s">
        <v>531</v>
      </c>
      <c r="G21" s="83" t="s">
        <v>6</v>
      </c>
      <c r="H21" s="83">
        <v>2021</v>
      </c>
      <c r="I21" s="73">
        <v>11000</v>
      </c>
      <c r="J21" s="83" t="s">
        <v>542</v>
      </c>
      <c r="K21" s="83" t="s">
        <v>532</v>
      </c>
      <c r="L21" s="73"/>
      <c r="M21" s="72"/>
      <c r="N21" s="72"/>
      <c r="O21" s="72"/>
    </row>
    <row r="22" spans="1:15" s="91" customFormat="1" ht="45" customHeight="1">
      <c r="A22" s="324"/>
      <c r="B22" s="324"/>
      <c r="C22" s="83" t="s">
        <v>390</v>
      </c>
      <c r="D22" s="83" t="s">
        <v>5</v>
      </c>
      <c r="E22" s="90">
        <v>12</v>
      </c>
      <c r="F22" s="83" t="s">
        <v>385</v>
      </c>
      <c r="G22" s="90" t="s">
        <v>6</v>
      </c>
      <c r="H22" s="90">
        <v>2021</v>
      </c>
      <c r="I22" s="73">
        <v>12000</v>
      </c>
      <c r="J22" s="83" t="s">
        <v>383</v>
      </c>
      <c r="K22" s="90" t="s">
        <v>539</v>
      </c>
      <c r="L22" s="73"/>
      <c r="M22" s="72"/>
      <c r="N22" s="72"/>
      <c r="O22" s="72"/>
    </row>
    <row r="23" spans="1:15" s="91" customFormat="1" ht="45" customHeight="1">
      <c r="A23" s="324"/>
      <c r="B23" s="324"/>
      <c r="C23" s="83" t="s">
        <v>11</v>
      </c>
      <c r="D23" s="83" t="s">
        <v>381</v>
      </c>
      <c r="E23" s="90">
        <v>1</v>
      </c>
      <c r="F23" s="83" t="s">
        <v>543</v>
      </c>
      <c r="G23" s="90" t="s">
        <v>6</v>
      </c>
      <c r="H23" s="90">
        <v>2021</v>
      </c>
      <c r="I23" s="73">
        <v>14000</v>
      </c>
      <c r="J23" s="83" t="s">
        <v>383</v>
      </c>
      <c r="K23" s="90" t="s">
        <v>539</v>
      </c>
      <c r="L23" s="73"/>
      <c r="M23" s="72"/>
      <c r="N23" s="72"/>
      <c r="O23" s="72"/>
    </row>
    <row r="24" spans="1:15" s="88" customFormat="1" ht="45" customHeight="1">
      <c r="A24" s="324">
        <v>6</v>
      </c>
      <c r="B24" s="324" t="s">
        <v>397</v>
      </c>
      <c r="C24" s="83" t="s">
        <v>544</v>
      </c>
      <c r="D24" s="83" t="s">
        <v>395</v>
      </c>
      <c r="E24" s="83">
        <v>465.8</v>
      </c>
      <c r="F24" s="83"/>
      <c r="G24" s="83" t="s">
        <v>6</v>
      </c>
      <c r="H24" s="83">
        <v>2021</v>
      </c>
      <c r="I24" s="73">
        <v>2732409</v>
      </c>
      <c r="J24" s="83" t="s">
        <v>387</v>
      </c>
      <c r="K24" s="83" t="s">
        <v>435</v>
      </c>
      <c r="L24" s="73"/>
      <c r="M24" s="72"/>
      <c r="N24" s="72"/>
      <c r="O24" s="72"/>
    </row>
    <row r="25" spans="1:15" s="91" customFormat="1" ht="45" customHeight="1">
      <c r="A25" s="324"/>
      <c r="B25" s="324"/>
      <c r="C25" s="83" t="s">
        <v>545</v>
      </c>
      <c r="D25" s="83" t="s">
        <v>381</v>
      </c>
      <c r="E25" s="83">
        <v>1</v>
      </c>
      <c r="F25" s="83"/>
      <c r="G25" s="83" t="s">
        <v>6</v>
      </c>
      <c r="H25" s="83">
        <v>2021</v>
      </c>
      <c r="I25" s="73">
        <v>224202</v>
      </c>
      <c r="J25" s="83" t="s">
        <v>360</v>
      </c>
      <c r="K25" s="83" t="s">
        <v>546</v>
      </c>
      <c r="L25" s="69"/>
      <c r="M25" s="69"/>
      <c r="N25" s="69"/>
      <c r="O25" s="69"/>
    </row>
    <row r="26" spans="1:15" s="91" customFormat="1" ht="45" customHeight="1">
      <c r="A26" s="324"/>
      <c r="B26" s="324"/>
      <c r="C26" s="83" t="s">
        <v>405</v>
      </c>
      <c r="D26" s="83" t="s">
        <v>381</v>
      </c>
      <c r="E26" s="83">
        <v>1</v>
      </c>
      <c r="F26" s="83" t="s">
        <v>547</v>
      </c>
      <c r="G26" s="83" t="s">
        <v>437</v>
      </c>
      <c r="H26" s="83">
        <v>2021</v>
      </c>
      <c r="I26" s="73">
        <v>41500</v>
      </c>
      <c r="J26" s="83" t="s">
        <v>372</v>
      </c>
      <c r="K26" s="83" t="s">
        <v>382</v>
      </c>
      <c r="L26" s="69"/>
      <c r="M26" s="69"/>
      <c r="N26" s="69"/>
      <c r="O26" s="69"/>
    </row>
    <row r="27" spans="1:15" s="88" customFormat="1" ht="45" customHeight="1">
      <c r="A27" s="324"/>
      <c r="B27" s="324"/>
      <c r="C27" s="83" t="s">
        <v>548</v>
      </c>
      <c r="D27" s="83" t="s">
        <v>381</v>
      </c>
      <c r="E27" s="83">
        <v>2</v>
      </c>
      <c r="F27" s="83" t="s">
        <v>549</v>
      </c>
      <c r="G27" s="83" t="s">
        <v>550</v>
      </c>
      <c r="H27" s="83">
        <v>2021</v>
      </c>
      <c r="I27" s="73">
        <v>33600</v>
      </c>
      <c r="J27" s="83" t="s">
        <v>372</v>
      </c>
      <c r="K27" s="83" t="s">
        <v>382</v>
      </c>
      <c r="L27" s="69"/>
      <c r="M27" s="69"/>
      <c r="N27" s="69"/>
      <c r="O27" s="69"/>
    </row>
    <row r="28" spans="1:15" s="91" customFormat="1" ht="45" customHeight="1">
      <c r="A28" s="324"/>
      <c r="B28" s="324"/>
      <c r="C28" s="83" t="s">
        <v>533</v>
      </c>
      <c r="D28" s="83" t="s">
        <v>5</v>
      </c>
      <c r="E28" s="83">
        <v>1</v>
      </c>
      <c r="F28" s="83" t="s">
        <v>531</v>
      </c>
      <c r="G28" s="83" t="s">
        <v>6</v>
      </c>
      <c r="H28" s="89">
        <v>2021</v>
      </c>
      <c r="I28" s="73">
        <v>11000</v>
      </c>
      <c r="J28" s="83" t="s">
        <v>372</v>
      </c>
      <c r="K28" s="83" t="s">
        <v>532</v>
      </c>
      <c r="L28" s="69"/>
      <c r="M28" s="69"/>
      <c r="N28" s="69"/>
      <c r="O28" s="69"/>
    </row>
    <row r="29" spans="1:15" s="88" customFormat="1" ht="45" customHeight="1">
      <c r="A29" s="324">
        <v>7</v>
      </c>
      <c r="B29" s="324" t="s">
        <v>551</v>
      </c>
      <c r="C29" s="83" t="s">
        <v>552</v>
      </c>
      <c r="D29" s="83" t="s">
        <v>380</v>
      </c>
      <c r="E29" s="83">
        <v>1570.33</v>
      </c>
      <c r="F29" s="83" t="s">
        <v>6</v>
      </c>
      <c r="G29" s="83" t="s">
        <v>6</v>
      </c>
      <c r="H29" s="83">
        <v>2021</v>
      </c>
      <c r="I29" s="73">
        <v>8391227</v>
      </c>
      <c r="J29" s="83" t="s">
        <v>387</v>
      </c>
      <c r="K29" s="73" t="s">
        <v>553</v>
      </c>
      <c r="L29" s="73"/>
      <c r="M29" s="72"/>
      <c r="N29" s="72"/>
      <c r="O29" s="72"/>
    </row>
    <row r="30" spans="1:15" s="88" customFormat="1" ht="45" customHeight="1">
      <c r="A30" s="324"/>
      <c r="B30" s="324"/>
      <c r="C30" s="83" t="s">
        <v>554</v>
      </c>
      <c r="D30" s="83" t="s">
        <v>370</v>
      </c>
      <c r="E30" s="83">
        <v>4</v>
      </c>
      <c r="F30" s="83" t="s">
        <v>555</v>
      </c>
      <c r="G30" s="83" t="s">
        <v>400</v>
      </c>
      <c r="H30" s="83">
        <v>2021</v>
      </c>
      <c r="I30" s="73">
        <v>67200</v>
      </c>
      <c r="J30" s="83" t="s">
        <v>372</v>
      </c>
      <c r="K30" s="83" t="s">
        <v>556</v>
      </c>
      <c r="L30" s="73"/>
      <c r="M30" s="72"/>
      <c r="N30" s="72"/>
      <c r="O30" s="72"/>
    </row>
    <row r="31" spans="1:15" s="88" customFormat="1" ht="45" customHeight="1">
      <c r="A31" s="324"/>
      <c r="B31" s="324"/>
      <c r="C31" s="83" t="s">
        <v>557</v>
      </c>
      <c r="D31" s="83" t="s">
        <v>5</v>
      </c>
      <c r="E31" s="83">
        <v>1</v>
      </c>
      <c r="F31" s="83"/>
      <c r="G31" s="83" t="s">
        <v>6</v>
      </c>
      <c r="H31" s="83">
        <v>2021</v>
      </c>
      <c r="I31" s="73">
        <v>27100</v>
      </c>
      <c r="J31" s="83" t="s">
        <v>372</v>
      </c>
      <c r="K31" s="83" t="s">
        <v>556</v>
      </c>
      <c r="L31" s="73"/>
      <c r="M31" s="72"/>
      <c r="N31" s="72"/>
      <c r="O31" s="72"/>
    </row>
    <row r="32" spans="1:15" s="88" customFormat="1" ht="45" customHeight="1">
      <c r="A32" s="324"/>
      <c r="B32" s="324"/>
      <c r="C32" s="83" t="s">
        <v>558</v>
      </c>
      <c r="D32" s="83" t="s">
        <v>5</v>
      </c>
      <c r="E32" s="83">
        <v>1</v>
      </c>
      <c r="F32" s="83" t="s">
        <v>531</v>
      </c>
      <c r="G32" s="83" t="s">
        <v>6</v>
      </c>
      <c r="H32" s="83">
        <v>2021</v>
      </c>
      <c r="I32" s="73">
        <v>11000</v>
      </c>
      <c r="J32" s="83" t="s">
        <v>372</v>
      </c>
      <c r="K32" s="83" t="s">
        <v>532</v>
      </c>
      <c r="L32" s="73"/>
      <c r="M32" s="72"/>
      <c r="N32" s="72"/>
      <c r="O32" s="72"/>
    </row>
    <row r="33" spans="1:15" s="88" customFormat="1" ht="45" customHeight="1">
      <c r="A33" s="324"/>
      <c r="B33" s="324"/>
      <c r="C33" s="83" t="s">
        <v>559</v>
      </c>
      <c r="D33" s="83" t="s">
        <v>5</v>
      </c>
      <c r="E33" s="83">
        <v>1</v>
      </c>
      <c r="F33" s="83"/>
      <c r="G33" s="83" t="s">
        <v>373</v>
      </c>
      <c r="H33" s="83">
        <v>2021</v>
      </c>
      <c r="I33" s="73">
        <v>29280</v>
      </c>
      <c r="J33" s="83" t="s">
        <v>372</v>
      </c>
      <c r="K33" s="83" t="s">
        <v>556</v>
      </c>
      <c r="L33" s="73"/>
      <c r="M33" s="72"/>
      <c r="N33" s="72"/>
      <c r="O33" s="72"/>
    </row>
    <row r="34" spans="1:15" s="91" customFormat="1" ht="45" customHeight="1">
      <c r="A34" s="324">
        <v>8</v>
      </c>
      <c r="B34" s="324" t="s">
        <v>517</v>
      </c>
      <c r="C34" s="83" t="s">
        <v>560</v>
      </c>
      <c r="D34" s="83" t="s">
        <v>370</v>
      </c>
      <c r="E34" s="83">
        <v>1</v>
      </c>
      <c r="F34" s="83" t="s">
        <v>371</v>
      </c>
      <c r="G34" s="83" t="s">
        <v>371</v>
      </c>
      <c r="H34" s="83">
        <v>2021</v>
      </c>
      <c r="I34" s="73">
        <v>39800</v>
      </c>
      <c r="J34" s="83" t="s">
        <v>360</v>
      </c>
      <c r="K34" s="83" t="s">
        <v>556</v>
      </c>
      <c r="L34" s="73"/>
      <c r="M34" s="72"/>
      <c r="N34" s="72"/>
      <c r="O34" s="72"/>
    </row>
    <row r="35" spans="1:15" s="88" customFormat="1" ht="45" customHeight="1">
      <c r="A35" s="324"/>
      <c r="B35" s="324"/>
      <c r="C35" s="83" t="s">
        <v>533</v>
      </c>
      <c r="D35" s="83" t="s">
        <v>5</v>
      </c>
      <c r="E35" s="83">
        <v>1</v>
      </c>
      <c r="F35" s="83" t="s">
        <v>531</v>
      </c>
      <c r="G35" s="90" t="s">
        <v>6</v>
      </c>
      <c r="H35" s="83">
        <v>2021</v>
      </c>
      <c r="I35" s="73">
        <v>11000</v>
      </c>
      <c r="J35" s="83" t="s">
        <v>372</v>
      </c>
      <c r="K35" s="83" t="s">
        <v>532</v>
      </c>
      <c r="L35" s="73"/>
      <c r="M35" s="72"/>
      <c r="N35" s="72"/>
      <c r="O35" s="72"/>
    </row>
    <row r="36" spans="1:15" s="88" customFormat="1" ht="45" customHeight="1">
      <c r="A36" s="324">
        <v>9</v>
      </c>
      <c r="B36" s="324" t="s">
        <v>322</v>
      </c>
      <c r="C36" s="83" t="s">
        <v>561</v>
      </c>
      <c r="D36" s="83" t="s">
        <v>370</v>
      </c>
      <c r="E36" s="83">
        <v>2</v>
      </c>
      <c r="F36" s="83" t="s">
        <v>562</v>
      </c>
      <c r="G36" s="83" t="s">
        <v>6</v>
      </c>
      <c r="H36" s="83">
        <v>2021</v>
      </c>
      <c r="I36" s="73">
        <v>33600</v>
      </c>
      <c r="J36" s="83" t="s">
        <v>372</v>
      </c>
      <c r="K36" s="83" t="s">
        <v>536</v>
      </c>
      <c r="L36" s="73"/>
      <c r="M36" s="72"/>
      <c r="N36" s="72"/>
      <c r="O36" s="72"/>
    </row>
    <row r="37" spans="1:15" s="91" customFormat="1" ht="45" customHeight="1">
      <c r="A37" s="324"/>
      <c r="B37" s="324"/>
      <c r="C37" s="83" t="s">
        <v>533</v>
      </c>
      <c r="D37" s="83" t="s">
        <v>5</v>
      </c>
      <c r="E37" s="83">
        <v>1</v>
      </c>
      <c r="F37" s="83" t="s">
        <v>531</v>
      </c>
      <c r="G37" s="83" t="s">
        <v>6</v>
      </c>
      <c r="H37" s="83">
        <v>2021</v>
      </c>
      <c r="I37" s="73">
        <v>11000</v>
      </c>
      <c r="J37" s="83" t="s">
        <v>372</v>
      </c>
      <c r="K37" s="83" t="s">
        <v>532</v>
      </c>
      <c r="L37" s="73"/>
      <c r="M37" s="72"/>
      <c r="N37" s="72"/>
      <c r="O37" s="72"/>
    </row>
    <row r="38" spans="1:15" s="88" customFormat="1" ht="45" customHeight="1">
      <c r="A38" s="324">
        <v>10</v>
      </c>
      <c r="B38" s="324" t="s">
        <v>563</v>
      </c>
      <c r="C38" s="83" t="s">
        <v>533</v>
      </c>
      <c r="D38" s="83" t="s">
        <v>5</v>
      </c>
      <c r="E38" s="83">
        <v>1</v>
      </c>
      <c r="F38" s="83" t="s">
        <v>531</v>
      </c>
      <c r="G38" s="90" t="s">
        <v>6</v>
      </c>
      <c r="H38" s="83">
        <v>2021</v>
      </c>
      <c r="I38" s="73">
        <v>11000</v>
      </c>
      <c r="J38" s="83" t="s">
        <v>542</v>
      </c>
      <c r="K38" s="83" t="s">
        <v>532</v>
      </c>
      <c r="L38" s="73"/>
      <c r="M38" s="72"/>
      <c r="N38" s="72"/>
      <c r="O38" s="72"/>
    </row>
    <row r="39" spans="1:15" s="88" customFormat="1" ht="45" customHeight="1">
      <c r="A39" s="324"/>
      <c r="B39" s="324"/>
      <c r="C39" s="83" t="s">
        <v>564</v>
      </c>
      <c r="D39" s="83" t="s">
        <v>370</v>
      </c>
      <c r="E39" s="83">
        <v>2</v>
      </c>
      <c r="F39" s="83" t="s">
        <v>409</v>
      </c>
      <c r="G39" s="83" t="s">
        <v>371</v>
      </c>
      <c r="H39" s="83">
        <v>2021</v>
      </c>
      <c r="I39" s="73">
        <v>33600</v>
      </c>
      <c r="J39" s="83" t="s">
        <v>360</v>
      </c>
      <c r="K39" s="83" t="s">
        <v>536</v>
      </c>
      <c r="L39" s="73"/>
      <c r="M39" s="72"/>
      <c r="N39" s="72"/>
      <c r="O39" s="72"/>
    </row>
    <row r="40" spans="1:15" s="88" customFormat="1" ht="45" customHeight="1">
      <c r="A40" s="324"/>
      <c r="B40" s="324"/>
      <c r="C40" s="83" t="s">
        <v>565</v>
      </c>
      <c r="D40" s="83" t="s">
        <v>370</v>
      </c>
      <c r="E40" s="83">
        <v>1</v>
      </c>
      <c r="F40" s="83" t="s">
        <v>566</v>
      </c>
      <c r="G40" s="83" t="s">
        <v>567</v>
      </c>
      <c r="H40" s="83">
        <v>2021</v>
      </c>
      <c r="I40" s="73">
        <v>12900</v>
      </c>
      <c r="J40" s="83" t="s">
        <v>360</v>
      </c>
      <c r="K40" s="83" t="s">
        <v>536</v>
      </c>
      <c r="L40" s="73"/>
      <c r="M40" s="72"/>
      <c r="N40" s="72"/>
      <c r="O40" s="72"/>
    </row>
    <row r="41" spans="1:15" s="88" customFormat="1" ht="45" customHeight="1">
      <c r="A41" s="324">
        <v>11</v>
      </c>
      <c r="B41" s="324" t="s">
        <v>568</v>
      </c>
      <c r="C41" s="83" t="s">
        <v>533</v>
      </c>
      <c r="D41" s="83" t="s">
        <v>5</v>
      </c>
      <c r="E41" s="83">
        <v>1</v>
      </c>
      <c r="F41" s="83" t="s">
        <v>531</v>
      </c>
      <c r="G41" s="83" t="s">
        <v>6</v>
      </c>
      <c r="H41" s="83">
        <v>2021</v>
      </c>
      <c r="I41" s="73">
        <v>11000</v>
      </c>
      <c r="J41" s="90" t="s">
        <v>372</v>
      </c>
      <c r="K41" s="83" t="s">
        <v>532</v>
      </c>
      <c r="L41" s="73"/>
      <c r="M41" s="72"/>
      <c r="N41" s="72"/>
      <c r="O41" s="72"/>
    </row>
    <row r="42" spans="1:15" s="88" customFormat="1" ht="45" customHeight="1">
      <c r="A42" s="324"/>
      <c r="B42" s="324"/>
      <c r="C42" s="83" t="s">
        <v>560</v>
      </c>
      <c r="D42" s="83" t="s">
        <v>370</v>
      </c>
      <c r="E42" s="83">
        <v>1</v>
      </c>
      <c r="F42" s="83" t="s">
        <v>409</v>
      </c>
      <c r="G42" s="83" t="s">
        <v>6</v>
      </c>
      <c r="H42" s="83">
        <v>2021</v>
      </c>
      <c r="I42" s="73">
        <v>39800</v>
      </c>
      <c r="J42" s="83" t="s">
        <v>360</v>
      </c>
      <c r="K42" s="83" t="s">
        <v>556</v>
      </c>
      <c r="L42" s="73"/>
      <c r="M42" s="72"/>
      <c r="N42" s="72"/>
      <c r="O42" s="72"/>
    </row>
    <row r="43" spans="1:15" s="88" customFormat="1" ht="45" customHeight="1">
      <c r="A43" s="324"/>
      <c r="B43" s="324"/>
      <c r="C43" s="83" t="s">
        <v>569</v>
      </c>
      <c r="D43" s="83" t="s">
        <v>370</v>
      </c>
      <c r="E43" s="83">
        <v>1</v>
      </c>
      <c r="F43" s="83" t="s">
        <v>570</v>
      </c>
      <c r="G43" s="83" t="s">
        <v>373</v>
      </c>
      <c r="H43" s="83">
        <v>2021</v>
      </c>
      <c r="I43" s="73">
        <v>15900</v>
      </c>
      <c r="J43" s="83" t="s">
        <v>571</v>
      </c>
      <c r="K43" s="83" t="s">
        <v>572</v>
      </c>
      <c r="L43" s="73"/>
      <c r="M43" s="72"/>
      <c r="N43" s="72"/>
      <c r="O43" s="72"/>
    </row>
    <row r="44" spans="1:15" s="91" customFormat="1" ht="45" customHeight="1">
      <c r="A44" s="324"/>
      <c r="B44" s="324"/>
      <c r="C44" s="83" t="s">
        <v>573</v>
      </c>
      <c r="D44" s="83" t="s">
        <v>370</v>
      </c>
      <c r="E44" s="83">
        <v>1</v>
      </c>
      <c r="F44" s="83" t="s">
        <v>574</v>
      </c>
      <c r="G44" s="83" t="s">
        <v>403</v>
      </c>
      <c r="H44" s="83">
        <v>2021</v>
      </c>
      <c r="I44" s="73">
        <v>120000</v>
      </c>
      <c r="J44" s="83" t="s">
        <v>571</v>
      </c>
      <c r="K44" s="83" t="s">
        <v>572</v>
      </c>
      <c r="L44" s="73"/>
      <c r="M44" s="72"/>
      <c r="N44" s="72"/>
      <c r="O44" s="72"/>
    </row>
    <row r="45" spans="1:15" s="88" customFormat="1" ht="45" customHeight="1">
      <c r="A45" s="324"/>
      <c r="B45" s="324"/>
      <c r="C45" s="83" t="s">
        <v>575</v>
      </c>
      <c r="D45" s="83" t="s">
        <v>370</v>
      </c>
      <c r="E45" s="83">
        <v>1</v>
      </c>
      <c r="F45" s="83" t="s">
        <v>576</v>
      </c>
      <c r="G45" s="83" t="s">
        <v>6</v>
      </c>
      <c r="H45" s="83">
        <v>2021</v>
      </c>
      <c r="I45" s="73">
        <v>6900</v>
      </c>
      <c r="J45" s="83" t="s">
        <v>571</v>
      </c>
      <c r="K45" s="83" t="s">
        <v>572</v>
      </c>
      <c r="L45" s="73"/>
      <c r="M45" s="72"/>
      <c r="N45" s="72"/>
      <c r="O45" s="72"/>
    </row>
    <row r="46" spans="1:15" s="91" customFormat="1" ht="45" customHeight="1">
      <c r="A46" s="324"/>
      <c r="B46" s="324"/>
      <c r="C46" s="83" t="s">
        <v>577</v>
      </c>
      <c r="D46" s="83" t="s">
        <v>370</v>
      </c>
      <c r="E46" s="83">
        <v>1</v>
      </c>
      <c r="F46" s="83" t="s">
        <v>578</v>
      </c>
      <c r="G46" s="83" t="s">
        <v>404</v>
      </c>
      <c r="H46" s="83">
        <v>2021</v>
      </c>
      <c r="I46" s="73">
        <v>16450</v>
      </c>
      <c r="J46" s="83" t="s">
        <v>571</v>
      </c>
      <c r="K46" s="83" t="s">
        <v>572</v>
      </c>
      <c r="L46" s="73"/>
      <c r="M46" s="72"/>
      <c r="N46" s="72"/>
      <c r="O46" s="72"/>
    </row>
    <row r="47" spans="1:15" s="91" customFormat="1" ht="45" customHeight="1">
      <c r="A47" s="324"/>
      <c r="B47" s="324"/>
      <c r="C47" s="83" t="s">
        <v>579</v>
      </c>
      <c r="D47" s="83" t="s">
        <v>370</v>
      </c>
      <c r="E47" s="83">
        <v>1</v>
      </c>
      <c r="F47" s="83" t="s">
        <v>580</v>
      </c>
      <c r="G47" s="83" t="s">
        <v>404</v>
      </c>
      <c r="H47" s="83">
        <v>2021</v>
      </c>
      <c r="I47" s="73">
        <v>21300</v>
      </c>
      <c r="J47" s="83" t="s">
        <v>571</v>
      </c>
      <c r="K47" s="83" t="s">
        <v>572</v>
      </c>
      <c r="L47" s="73"/>
      <c r="M47" s="72"/>
      <c r="N47" s="72"/>
      <c r="O47" s="72"/>
    </row>
    <row r="48" spans="1:15" s="91" customFormat="1" ht="45" customHeight="1">
      <c r="A48" s="324">
        <v>12</v>
      </c>
      <c r="B48" s="324" t="s">
        <v>581</v>
      </c>
      <c r="C48" s="83" t="s">
        <v>544</v>
      </c>
      <c r="D48" s="83" t="s">
        <v>395</v>
      </c>
      <c r="E48" s="83">
        <v>592.94</v>
      </c>
      <c r="F48" s="83"/>
      <c r="G48" s="83" t="s">
        <v>6</v>
      </c>
      <c r="H48" s="83">
        <v>2021</v>
      </c>
      <c r="I48" s="73">
        <v>3710360</v>
      </c>
      <c r="J48" s="83" t="s">
        <v>387</v>
      </c>
      <c r="K48" s="90" t="s">
        <v>582</v>
      </c>
      <c r="L48" s="73"/>
      <c r="M48" s="72"/>
      <c r="N48" s="72"/>
      <c r="O48" s="72"/>
    </row>
    <row r="49" spans="1:15" s="88" customFormat="1" ht="45" customHeight="1">
      <c r="A49" s="324"/>
      <c r="B49" s="324"/>
      <c r="C49" s="83" t="s">
        <v>394</v>
      </c>
      <c r="D49" s="83" t="s">
        <v>583</v>
      </c>
      <c r="E49" s="83">
        <v>978.2</v>
      </c>
      <c r="F49" s="83"/>
      <c r="G49" s="83" t="s">
        <v>6</v>
      </c>
      <c r="H49" s="83">
        <v>2021</v>
      </c>
      <c r="I49" s="73">
        <v>5389250</v>
      </c>
      <c r="J49" s="83" t="s">
        <v>387</v>
      </c>
      <c r="K49" s="90" t="s">
        <v>540</v>
      </c>
      <c r="L49" s="73"/>
      <c r="M49" s="72"/>
      <c r="N49" s="72"/>
      <c r="O49" s="72"/>
    </row>
    <row r="50" spans="1:15" s="88" customFormat="1" ht="45" customHeight="1">
      <c r="A50" s="324"/>
      <c r="B50" s="324"/>
      <c r="C50" s="83" t="s">
        <v>584</v>
      </c>
      <c r="D50" s="83" t="s">
        <v>370</v>
      </c>
      <c r="E50" s="83">
        <v>6</v>
      </c>
      <c r="F50" s="83" t="s">
        <v>430</v>
      </c>
      <c r="G50" s="83" t="s">
        <v>398</v>
      </c>
      <c r="H50" s="83">
        <v>2021</v>
      </c>
      <c r="I50" s="73">
        <v>117600</v>
      </c>
      <c r="J50" s="83" t="s">
        <v>372</v>
      </c>
      <c r="K50" s="90" t="s">
        <v>536</v>
      </c>
      <c r="L50" s="73"/>
      <c r="M50" s="72"/>
      <c r="N50" s="72"/>
      <c r="O50" s="72"/>
    </row>
    <row r="51" spans="1:15" s="88" customFormat="1" ht="45" customHeight="1">
      <c r="A51" s="324"/>
      <c r="B51" s="324"/>
      <c r="C51" s="83" t="s">
        <v>585</v>
      </c>
      <c r="D51" s="83" t="s">
        <v>426</v>
      </c>
      <c r="E51" s="83">
        <v>1</v>
      </c>
      <c r="F51" s="83"/>
      <c r="G51" s="83" t="s">
        <v>373</v>
      </c>
      <c r="H51" s="83">
        <v>2021</v>
      </c>
      <c r="I51" s="73">
        <v>61000</v>
      </c>
      <c r="J51" s="83" t="s">
        <v>372</v>
      </c>
      <c r="K51" s="90" t="s">
        <v>536</v>
      </c>
      <c r="L51" s="73"/>
      <c r="M51" s="72"/>
      <c r="N51" s="72"/>
      <c r="O51" s="72"/>
    </row>
    <row r="52" spans="1:15" s="88" customFormat="1" ht="45" customHeight="1">
      <c r="A52" s="324"/>
      <c r="B52" s="324"/>
      <c r="C52" s="83" t="s">
        <v>533</v>
      </c>
      <c r="D52" s="84" t="s">
        <v>5</v>
      </c>
      <c r="E52" s="83">
        <v>1</v>
      </c>
      <c r="F52" s="83" t="s">
        <v>531</v>
      </c>
      <c r="G52" s="83" t="s">
        <v>6</v>
      </c>
      <c r="H52" s="83">
        <v>2021</v>
      </c>
      <c r="I52" s="73">
        <v>11000</v>
      </c>
      <c r="J52" s="83" t="s">
        <v>372</v>
      </c>
      <c r="K52" s="90" t="s">
        <v>532</v>
      </c>
      <c r="L52" s="73"/>
      <c r="M52" s="72"/>
      <c r="N52" s="72"/>
      <c r="O52" s="72"/>
    </row>
    <row r="53" spans="1:15" s="88" customFormat="1" ht="45" customHeight="1">
      <c r="A53" s="83">
        <v>13</v>
      </c>
      <c r="B53" s="83" t="s">
        <v>586</v>
      </c>
      <c r="C53" s="83" t="s">
        <v>533</v>
      </c>
      <c r="D53" s="83" t="s">
        <v>5</v>
      </c>
      <c r="E53" s="83">
        <v>1</v>
      </c>
      <c r="F53" s="83" t="s">
        <v>531</v>
      </c>
      <c r="G53" s="90" t="s">
        <v>6</v>
      </c>
      <c r="H53" s="83">
        <v>2021</v>
      </c>
      <c r="I53" s="73">
        <v>11000</v>
      </c>
      <c r="J53" s="83" t="s">
        <v>542</v>
      </c>
      <c r="K53" s="83" t="s">
        <v>532</v>
      </c>
      <c r="L53" s="73"/>
      <c r="M53" s="72"/>
      <c r="N53" s="72"/>
      <c r="O53" s="72"/>
    </row>
    <row r="54" spans="1:15" s="88" customFormat="1" ht="45" customHeight="1">
      <c r="A54" s="83">
        <v>14</v>
      </c>
      <c r="B54" s="83" t="s">
        <v>587</v>
      </c>
      <c r="C54" s="83" t="s">
        <v>533</v>
      </c>
      <c r="D54" s="83" t="s">
        <v>5</v>
      </c>
      <c r="E54" s="83">
        <v>1</v>
      </c>
      <c r="F54" s="83" t="s">
        <v>531</v>
      </c>
      <c r="G54" s="90" t="s">
        <v>6</v>
      </c>
      <c r="H54" s="83">
        <v>2021</v>
      </c>
      <c r="I54" s="73">
        <v>11000</v>
      </c>
      <c r="J54" s="83" t="s">
        <v>372</v>
      </c>
      <c r="K54" s="83" t="s">
        <v>532</v>
      </c>
      <c r="L54" s="73"/>
      <c r="M54" s="72"/>
      <c r="N54" s="72"/>
      <c r="O54" s="72"/>
    </row>
    <row r="55" spans="1:15" s="91" customFormat="1" ht="45" customHeight="1">
      <c r="A55" s="324">
        <v>15</v>
      </c>
      <c r="B55" s="324" t="s">
        <v>588</v>
      </c>
      <c r="C55" s="83" t="s">
        <v>533</v>
      </c>
      <c r="D55" s="90" t="s">
        <v>5</v>
      </c>
      <c r="E55" s="90">
        <v>1</v>
      </c>
      <c r="F55" s="83" t="s">
        <v>531</v>
      </c>
      <c r="G55" s="83" t="s">
        <v>6</v>
      </c>
      <c r="H55" s="90">
        <v>2021</v>
      </c>
      <c r="I55" s="92">
        <v>11000</v>
      </c>
      <c r="J55" s="83" t="s">
        <v>372</v>
      </c>
      <c r="K55" s="83" t="s">
        <v>532</v>
      </c>
      <c r="L55" s="73"/>
      <c r="M55" s="72"/>
      <c r="N55" s="72"/>
      <c r="O55" s="72"/>
    </row>
    <row r="56" spans="1:15" s="91" customFormat="1" ht="45" customHeight="1">
      <c r="A56" s="324"/>
      <c r="B56" s="324"/>
      <c r="C56" s="83" t="s">
        <v>589</v>
      </c>
      <c r="D56" s="83" t="s">
        <v>370</v>
      </c>
      <c r="E56" s="90">
        <v>1</v>
      </c>
      <c r="F56" s="83" t="s">
        <v>590</v>
      </c>
      <c r="G56" s="90" t="s">
        <v>6</v>
      </c>
      <c r="H56" s="90">
        <v>2021</v>
      </c>
      <c r="I56" s="73">
        <v>14500</v>
      </c>
      <c r="J56" s="83" t="s">
        <v>372</v>
      </c>
      <c r="K56" s="83" t="s">
        <v>556</v>
      </c>
      <c r="L56" s="73"/>
      <c r="M56" s="72"/>
      <c r="N56" s="72"/>
      <c r="O56" s="72"/>
    </row>
    <row r="57" spans="1:15" s="88" customFormat="1" ht="45" customHeight="1">
      <c r="A57" s="324"/>
      <c r="B57" s="324"/>
      <c r="C57" s="83" t="s">
        <v>591</v>
      </c>
      <c r="D57" s="83" t="s">
        <v>370</v>
      </c>
      <c r="E57" s="90">
        <v>2</v>
      </c>
      <c r="F57" s="83" t="s">
        <v>592</v>
      </c>
      <c r="G57" s="90" t="s">
        <v>6</v>
      </c>
      <c r="H57" s="90">
        <v>2021</v>
      </c>
      <c r="I57" s="73">
        <v>39200</v>
      </c>
      <c r="J57" s="83" t="s">
        <v>372</v>
      </c>
      <c r="K57" s="83" t="s">
        <v>556</v>
      </c>
      <c r="L57" s="73"/>
      <c r="M57" s="72"/>
      <c r="N57" s="72"/>
      <c r="O57" s="72"/>
    </row>
    <row r="58" spans="1:15" s="88" customFormat="1" ht="45" customHeight="1">
      <c r="A58" s="324"/>
      <c r="B58" s="324"/>
      <c r="C58" s="83" t="s">
        <v>593</v>
      </c>
      <c r="D58" s="83" t="s">
        <v>370</v>
      </c>
      <c r="E58" s="90">
        <v>1</v>
      </c>
      <c r="F58" s="83" t="s">
        <v>594</v>
      </c>
      <c r="G58" s="90" t="s">
        <v>6</v>
      </c>
      <c r="H58" s="90">
        <v>2021</v>
      </c>
      <c r="I58" s="73">
        <v>16800</v>
      </c>
      <c r="J58" s="83" t="s">
        <v>372</v>
      </c>
      <c r="K58" s="83" t="s">
        <v>556</v>
      </c>
      <c r="L58" s="73"/>
      <c r="M58" s="72"/>
      <c r="N58" s="72"/>
      <c r="O58" s="72"/>
    </row>
    <row r="59" spans="1:15" s="91" customFormat="1" ht="45" customHeight="1">
      <c r="A59" s="324"/>
      <c r="B59" s="324"/>
      <c r="C59" s="83" t="s">
        <v>595</v>
      </c>
      <c r="D59" s="83" t="s">
        <v>5</v>
      </c>
      <c r="E59" s="90">
        <v>1</v>
      </c>
      <c r="F59" s="83" t="s">
        <v>392</v>
      </c>
      <c r="G59" s="90" t="s">
        <v>6</v>
      </c>
      <c r="H59" s="90">
        <v>2021</v>
      </c>
      <c r="I59" s="73">
        <v>13500</v>
      </c>
      <c r="J59" s="83" t="s">
        <v>383</v>
      </c>
      <c r="K59" s="90" t="s">
        <v>539</v>
      </c>
      <c r="L59" s="73"/>
      <c r="M59" s="72"/>
      <c r="N59" s="72"/>
      <c r="O59" s="72"/>
    </row>
    <row r="60" spans="1:15" s="88" customFormat="1" ht="45" customHeight="1">
      <c r="A60" s="83">
        <v>16</v>
      </c>
      <c r="B60" s="83" t="s">
        <v>596</v>
      </c>
      <c r="C60" s="83" t="s">
        <v>533</v>
      </c>
      <c r="D60" s="83" t="s">
        <v>5</v>
      </c>
      <c r="E60" s="83">
        <v>1</v>
      </c>
      <c r="F60" s="83" t="s">
        <v>531</v>
      </c>
      <c r="G60" s="83" t="s">
        <v>6</v>
      </c>
      <c r="H60" s="83">
        <v>2021</v>
      </c>
      <c r="I60" s="73">
        <v>11000</v>
      </c>
      <c r="J60" s="83" t="s">
        <v>542</v>
      </c>
      <c r="K60" s="83" t="s">
        <v>532</v>
      </c>
      <c r="L60" s="73"/>
      <c r="M60" s="72"/>
      <c r="N60" s="72"/>
      <c r="O60" s="72"/>
    </row>
    <row r="61" spans="1:15" s="91" customFormat="1" ht="45" customHeight="1">
      <c r="A61" s="324">
        <v>17</v>
      </c>
      <c r="B61" s="324" t="s">
        <v>597</v>
      </c>
      <c r="C61" s="83" t="s">
        <v>533</v>
      </c>
      <c r="D61" s="83" t="s">
        <v>5</v>
      </c>
      <c r="E61" s="83">
        <v>1</v>
      </c>
      <c r="F61" s="83" t="s">
        <v>531</v>
      </c>
      <c r="G61" s="83" t="s">
        <v>412</v>
      </c>
      <c r="H61" s="83">
        <v>2021</v>
      </c>
      <c r="I61" s="73">
        <v>11000</v>
      </c>
      <c r="J61" s="83" t="s">
        <v>372</v>
      </c>
      <c r="K61" s="83" t="s">
        <v>532</v>
      </c>
      <c r="L61" s="73"/>
      <c r="M61" s="72"/>
      <c r="N61" s="72"/>
      <c r="O61" s="72"/>
    </row>
    <row r="62" spans="1:15" s="91" customFormat="1" ht="45" customHeight="1">
      <c r="A62" s="324"/>
      <c r="B62" s="324"/>
      <c r="C62" s="83" t="s">
        <v>598</v>
      </c>
      <c r="D62" s="83" t="s">
        <v>370</v>
      </c>
      <c r="E62" s="83">
        <v>2</v>
      </c>
      <c r="F62" s="83" t="s">
        <v>592</v>
      </c>
      <c r="G62" s="83" t="s">
        <v>398</v>
      </c>
      <c r="H62" s="83">
        <v>2021</v>
      </c>
      <c r="I62" s="73">
        <v>39200</v>
      </c>
      <c r="J62" s="83" t="s">
        <v>372</v>
      </c>
      <c r="K62" s="83" t="s">
        <v>556</v>
      </c>
      <c r="L62" s="73"/>
      <c r="M62" s="72"/>
      <c r="N62" s="72"/>
      <c r="O62" s="72"/>
    </row>
    <row r="63" spans="1:15" s="88" customFormat="1" ht="45" customHeight="1">
      <c r="A63" s="324"/>
      <c r="B63" s="324"/>
      <c r="C63" s="83" t="s">
        <v>599</v>
      </c>
      <c r="D63" s="83" t="s">
        <v>370</v>
      </c>
      <c r="E63" s="83">
        <v>2</v>
      </c>
      <c r="F63" s="83" t="s">
        <v>401</v>
      </c>
      <c r="G63" s="83" t="s">
        <v>398</v>
      </c>
      <c r="H63" s="83">
        <v>2021</v>
      </c>
      <c r="I63" s="73">
        <v>27260</v>
      </c>
      <c r="J63" s="83" t="s">
        <v>372</v>
      </c>
      <c r="K63" s="83" t="s">
        <v>556</v>
      </c>
      <c r="L63" s="73"/>
      <c r="M63" s="72"/>
      <c r="N63" s="72"/>
      <c r="O63" s="72"/>
    </row>
    <row r="64" spans="1:15" s="91" customFormat="1" ht="45" customHeight="1">
      <c r="A64" s="324">
        <v>18</v>
      </c>
      <c r="B64" s="324" t="s">
        <v>600</v>
      </c>
      <c r="C64" s="83" t="s">
        <v>533</v>
      </c>
      <c r="D64" s="83" t="s">
        <v>370</v>
      </c>
      <c r="E64" s="83">
        <v>1</v>
      </c>
      <c r="F64" s="83" t="s">
        <v>531</v>
      </c>
      <c r="G64" s="83" t="s">
        <v>6</v>
      </c>
      <c r="H64" s="90">
        <v>2021</v>
      </c>
      <c r="I64" s="92">
        <v>11000</v>
      </c>
      <c r="J64" s="83" t="s">
        <v>372</v>
      </c>
      <c r="K64" s="83" t="s">
        <v>601</v>
      </c>
      <c r="L64" s="73"/>
      <c r="M64" s="72"/>
      <c r="N64" s="72"/>
      <c r="O64" s="72"/>
    </row>
    <row r="65" spans="1:15" s="91" customFormat="1" ht="45" customHeight="1">
      <c r="A65" s="324"/>
      <c r="B65" s="324"/>
      <c r="C65" s="83" t="s">
        <v>602</v>
      </c>
      <c r="D65" s="83" t="s">
        <v>370</v>
      </c>
      <c r="E65" s="83">
        <v>3</v>
      </c>
      <c r="F65" s="83" t="s">
        <v>408</v>
      </c>
      <c r="G65" s="83" t="s">
        <v>371</v>
      </c>
      <c r="H65" s="90">
        <v>2021</v>
      </c>
      <c r="I65" s="92">
        <v>50400</v>
      </c>
      <c r="J65" s="83" t="s">
        <v>372</v>
      </c>
      <c r="K65" s="83" t="s">
        <v>603</v>
      </c>
      <c r="L65" s="73"/>
      <c r="M65" s="72"/>
      <c r="N65" s="72"/>
      <c r="O65" s="72"/>
    </row>
    <row r="66" spans="1:15" s="91" customFormat="1" ht="45" customHeight="1">
      <c r="A66" s="324">
        <v>19</v>
      </c>
      <c r="B66" s="324" t="s">
        <v>402</v>
      </c>
      <c r="C66" s="90" t="s">
        <v>533</v>
      </c>
      <c r="D66" s="90" t="s">
        <v>604</v>
      </c>
      <c r="E66" s="90">
        <v>1</v>
      </c>
      <c r="F66" s="90" t="s">
        <v>531</v>
      </c>
      <c r="G66" s="83" t="s">
        <v>6</v>
      </c>
      <c r="H66" s="89">
        <v>2021</v>
      </c>
      <c r="I66" s="92">
        <v>11000</v>
      </c>
      <c r="J66" s="90" t="s">
        <v>372</v>
      </c>
      <c r="K66" s="90" t="s">
        <v>532</v>
      </c>
      <c r="L66" s="73"/>
      <c r="M66" s="72"/>
      <c r="N66" s="72"/>
      <c r="O66" s="72"/>
    </row>
    <row r="67" spans="1:15" s="91" customFormat="1" ht="45" customHeight="1">
      <c r="A67" s="324"/>
      <c r="B67" s="324"/>
      <c r="C67" s="83" t="s">
        <v>584</v>
      </c>
      <c r="D67" s="83" t="s">
        <v>370</v>
      </c>
      <c r="E67" s="83">
        <v>2</v>
      </c>
      <c r="F67" s="83" t="s">
        <v>430</v>
      </c>
      <c r="G67" s="83" t="s">
        <v>398</v>
      </c>
      <c r="H67" s="83">
        <v>2021</v>
      </c>
      <c r="I67" s="73">
        <v>39200</v>
      </c>
      <c r="J67" s="83" t="s">
        <v>360</v>
      </c>
      <c r="K67" s="90" t="s">
        <v>536</v>
      </c>
      <c r="L67" s="73"/>
      <c r="M67" s="72"/>
      <c r="N67" s="72"/>
      <c r="O67" s="72"/>
    </row>
    <row r="68" spans="1:15" s="91" customFormat="1" ht="45" customHeight="1">
      <c r="A68" s="324"/>
      <c r="B68" s="324"/>
      <c r="C68" s="83" t="s">
        <v>605</v>
      </c>
      <c r="D68" s="83" t="s">
        <v>5</v>
      </c>
      <c r="E68" s="83">
        <v>1</v>
      </c>
      <c r="F68" s="83" t="s">
        <v>6</v>
      </c>
      <c r="G68" s="83" t="s">
        <v>373</v>
      </c>
      <c r="H68" s="83">
        <v>2021</v>
      </c>
      <c r="I68" s="73">
        <v>30400</v>
      </c>
      <c r="J68" s="83" t="s">
        <v>360</v>
      </c>
      <c r="K68" s="90" t="s">
        <v>536</v>
      </c>
      <c r="L68" s="73"/>
      <c r="M68" s="72"/>
      <c r="N68" s="72"/>
      <c r="O68" s="72"/>
    </row>
    <row r="69" spans="1:15" s="91" customFormat="1" ht="45" customHeight="1">
      <c r="A69" s="324">
        <v>20</v>
      </c>
      <c r="B69" s="324" t="s">
        <v>606</v>
      </c>
      <c r="C69" s="90" t="s">
        <v>607</v>
      </c>
      <c r="D69" s="90" t="s">
        <v>395</v>
      </c>
      <c r="E69" s="90">
        <v>530</v>
      </c>
      <c r="F69" s="90"/>
      <c r="G69" s="83" t="s">
        <v>6</v>
      </c>
      <c r="H69" s="90">
        <v>2021</v>
      </c>
      <c r="I69" s="92">
        <v>3054262</v>
      </c>
      <c r="J69" s="90" t="s">
        <v>387</v>
      </c>
      <c r="K69" s="90" t="s">
        <v>540</v>
      </c>
      <c r="L69" s="73"/>
      <c r="M69" s="72"/>
      <c r="N69" s="72"/>
      <c r="O69" s="72"/>
    </row>
    <row r="70" spans="1:15" s="91" customFormat="1" ht="45" customHeight="1">
      <c r="A70" s="324"/>
      <c r="B70" s="324"/>
      <c r="C70" s="90" t="s">
        <v>608</v>
      </c>
      <c r="D70" s="90" t="s">
        <v>413</v>
      </c>
      <c r="E70" s="90">
        <v>47</v>
      </c>
      <c r="F70" s="90"/>
      <c r="G70" s="83" t="s">
        <v>6</v>
      </c>
      <c r="H70" s="89">
        <v>2019</v>
      </c>
      <c r="I70" s="92">
        <v>468751</v>
      </c>
      <c r="J70" s="90" t="s">
        <v>383</v>
      </c>
      <c r="K70" s="90" t="s">
        <v>609</v>
      </c>
      <c r="L70" s="73"/>
      <c r="M70" s="72"/>
      <c r="N70" s="72"/>
      <c r="O70" s="72"/>
    </row>
    <row r="71" spans="1:15" s="88" customFormat="1" ht="45" customHeight="1">
      <c r="A71" s="324"/>
      <c r="B71" s="324"/>
      <c r="C71" s="90" t="s">
        <v>610</v>
      </c>
      <c r="D71" s="90" t="s">
        <v>370</v>
      </c>
      <c r="E71" s="90">
        <v>4</v>
      </c>
      <c r="F71" s="90" t="s">
        <v>409</v>
      </c>
      <c r="G71" s="83" t="s">
        <v>371</v>
      </c>
      <c r="H71" s="89">
        <v>2021</v>
      </c>
      <c r="I71" s="92">
        <v>67200</v>
      </c>
      <c r="J71" s="90" t="s">
        <v>360</v>
      </c>
      <c r="K71" s="90" t="s">
        <v>536</v>
      </c>
      <c r="L71" s="73"/>
      <c r="M71" s="72"/>
      <c r="N71" s="72"/>
      <c r="O71" s="72"/>
    </row>
    <row r="72" spans="1:15" s="91" customFormat="1" ht="45" customHeight="1">
      <c r="A72" s="324"/>
      <c r="B72" s="324"/>
      <c r="C72" s="90" t="s">
        <v>611</v>
      </c>
      <c r="D72" s="90" t="s">
        <v>370</v>
      </c>
      <c r="E72" s="90">
        <v>2</v>
      </c>
      <c r="F72" s="90" t="s">
        <v>430</v>
      </c>
      <c r="G72" s="83" t="s">
        <v>398</v>
      </c>
      <c r="H72" s="89">
        <v>2021</v>
      </c>
      <c r="I72" s="92">
        <v>39200</v>
      </c>
      <c r="J72" s="90" t="s">
        <v>360</v>
      </c>
      <c r="K72" s="90" t="s">
        <v>536</v>
      </c>
      <c r="L72" s="73"/>
      <c r="M72" s="72"/>
      <c r="N72" s="72"/>
      <c r="O72" s="72"/>
    </row>
    <row r="73" spans="1:15" s="91" customFormat="1" ht="45" customHeight="1">
      <c r="A73" s="324"/>
      <c r="B73" s="324"/>
      <c r="C73" s="83" t="s">
        <v>569</v>
      </c>
      <c r="D73" s="83" t="s">
        <v>370</v>
      </c>
      <c r="E73" s="83">
        <v>1</v>
      </c>
      <c r="F73" s="83" t="s">
        <v>570</v>
      </c>
      <c r="G73" s="83" t="s">
        <v>373</v>
      </c>
      <c r="H73" s="83">
        <v>2021</v>
      </c>
      <c r="I73" s="73">
        <v>15900</v>
      </c>
      <c r="J73" s="83" t="s">
        <v>571</v>
      </c>
      <c r="K73" s="83" t="s">
        <v>572</v>
      </c>
      <c r="L73" s="73"/>
      <c r="M73" s="72"/>
      <c r="N73" s="72"/>
      <c r="O73" s="72"/>
    </row>
    <row r="74" spans="1:15" s="91" customFormat="1" ht="45" customHeight="1">
      <c r="A74" s="324"/>
      <c r="B74" s="324"/>
      <c r="C74" s="83" t="s">
        <v>573</v>
      </c>
      <c r="D74" s="83" t="s">
        <v>370</v>
      </c>
      <c r="E74" s="83">
        <v>1</v>
      </c>
      <c r="F74" s="83" t="s">
        <v>574</v>
      </c>
      <c r="G74" s="83" t="s">
        <v>403</v>
      </c>
      <c r="H74" s="83">
        <v>2021</v>
      </c>
      <c r="I74" s="73">
        <v>120000</v>
      </c>
      <c r="J74" s="83" t="s">
        <v>571</v>
      </c>
      <c r="K74" s="83" t="s">
        <v>572</v>
      </c>
      <c r="L74" s="73"/>
      <c r="M74" s="72"/>
      <c r="N74" s="72"/>
      <c r="O74" s="72"/>
    </row>
    <row r="75" spans="1:15" s="91" customFormat="1" ht="45" customHeight="1">
      <c r="A75" s="324"/>
      <c r="B75" s="324"/>
      <c r="C75" s="83" t="s">
        <v>575</v>
      </c>
      <c r="D75" s="83" t="s">
        <v>370</v>
      </c>
      <c r="E75" s="83">
        <v>1</v>
      </c>
      <c r="F75" s="83" t="s">
        <v>576</v>
      </c>
      <c r="G75" s="83" t="s">
        <v>6</v>
      </c>
      <c r="H75" s="83">
        <v>2021</v>
      </c>
      <c r="I75" s="73">
        <v>6900</v>
      </c>
      <c r="J75" s="83" t="s">
        <v>571</v>
      </c>
      <c r="K75" s="83" t="s">
        <v>572</v>
      </c>
      <c r="L75" s="73"/>
      <c r="M75" s="72"/>
      <c r="N75" s="72"/>
      <c r="O75" s="72"/>
    </row>
    <row r="76" spans="1:15" s="91" customFormat="1" ht="45" customHeight="1">
      <c r="A76" s="324"/>
      <c r="B76" s="324"/>
      <c r="C76" s="83" t="s">
        <v>577</v>
      </c>
      <c r="D76" s="83" t="s">
        <v>370</v>
      </c>
      <c r="E76" s="83">
        <v>1</v>
      </c>
      <c r="F76" s="83" t="s">
        <v>578</v>
      </c>
      <c r="G76" s="83" t="s">
        <v>404</v>
      </c>
      <c r="H76" s="83">
        <v>2021</v>
      </c>
      <c r="I76" s="92">
        <v>16450</v>
      </c>
      <c r="J76" s="83" t="s">
        <v>571</v>
      </c>
      <c r="K76" s="83" t="s">
        <v>572</v>
      </c>
      <c r="L76" s="73"/>
      <c r="M76" s="72"/>
      <c r="N76" s="72"/>
      <c r="O76" s="72"/>
    </row>
    <row r="77" spans="1:15" s="91" customFormat="1" ht="45" customHeight="1">
      <c r="A77" s="324"/>
      <c r="B77" s="324"/>
      <c r="C77" s="83" t="s">
        <v>579</v>
      </c>
      <c r="D77" s="83" t="s">
        <v>370</v>
      </c>
      <c r="E77" s="83">
        <v>1</v>
      </c>
      <c r="F77" s="83" t="s">
        <v>580</v>
      </c>
      <c r="G77" s="83" t="s">
        <v>404</v>
      </c>
      <c r="H77" s="83">
        <v>2021</v>
      </c>
      <c r="I77" s="92">
        <v>21300</v>
      </c>
      <c r="J77" s="83" t="s">
        <v>571</v>
      </c>
      <c r="K77" s="83" t="s">
        <v>572</v>
      </c>
      <c r="L77" s="73"/>
      <c r="M77" s="72"/>
      <c r="N77" s="72"/>
      <c r="O77" s="72"/>
    </row>
    <row r="78" spans="1:15" s="91" customFormat="1" ht="45" customHeight="1">
      <c r="A78" s="324"/>
      <c r="B78" s="324"/>
      <c r="C78" s="90" t="s">
        <v>533</v>
      </c>
      <c r="D78" s="90" t="s">
        <v>604</v>
      </c>
      <c r="E78" s="90">
        <v>1</v>
      </c>
      <c r="F78" s="90" t="s">
        <v>531</v>
      </c>
      <c r="G78" s="83" t="s">
        <v>6</v>
      </c>
      <c r="H78" s="83">
        <v>2021</v>
      </c>
      <c r="I78" s="92">
        <v>11000</v>
      </c>
      <c r="J78" s="90" t="s">
        <v>372</v>
      </c>
      <c r="K78" s="90" t="s">
        <v>532</v>
      </c>
      <c r="L78" s="73"/>
      <c r="M78" s="72"/>
      <c r="N78" s="72"/>
      <c r="O78" s="72"/>
    </row>
    <row r="79" spans="1:15" s="91" customFormat="1" ht="45" customHeight="1">
      <c r="A79" s="324">
        <v>21</v>
      </c>
      <c r="B79" s="324" t="s">
        <v>327</v>
      </c>
      <c r="C79" s="83" t="s">
        <v>530</v>
      </c>
      <c r="D79" s="83" t="s">
        <v>5</v>
      </c>
      <c r="E79" s="83">
        <v>1</v>
      </c>
      <c r="F79" s="83" t="s">
        <v>531</v>
      </c>
      <c r="G79" s="83" t="s">
        <v>6</v>
      </c>
      <c r="H79" s="83">
        <v>2021</v>
      </c>
      <c r="I79" s="73">
        <v>11000</v>
      </c>
      <c r="J79" s="83" t="s">
        <v>535</v>
      </c>
      <c r="K79" s="83" t="s">
        <v>612</v>
      </c>
      <c r="L79" s="73"/>
      <c r="M79" s="72"/>
      <c r="N79" s="72"/>
      <c r="O79" s="72"/>
    </row>
    <row r="80" spans="1:15" s="91" customFormat="1" ht="45" customHeight="1">
      <c r="A80" s="324"/>
      <c r="B80" s="324"/>
      <c r="C80" s="90" t="s">
        <v>613</v>
      </c>
      <c r="D80" s="90" t="s">
        <v>370</v>
      </c>
      <c r="E80" s="90">
        <v>2</v>
      </c>
      <c r="F80" s="90" t="s">
        <v>430</v>
      </c>
      <c r="G80" s="83" t="s">
        <v>398</v>
      </c>
      <c r="H80" s="89">
        <v>2021</v>
      </c>
      <c r="I80" s="92">
        <v>39200</v>
      </c>
      <c r="J80" s="90" t="s">
        <v>360</v>
      </c>
      <c r="K80" s="90" t="s">
        <v>536</v>
      </c>
      <c r="L80" s="73"/>
      <c r="M80" s="72"/>
      <c r="N80" s="72"/>
      <c r="O80" s="72"/>
    </row>
    <row r="81" spans="1:15" s="88" customFormat="1" ht="45" customHeight="1">
      <c r="A81" s="324"/>
      <c r="B81" s="324"/>
      <c r="C81" s="90" t="s">
        <v>611</v>
      </c>
      <c r="D81" s="90" t="s">
        <v>370</v>
      </c>
      <c r="E81" s="90">
        <v>2</v>
      </c>
      <c r="F81" s="90" t="s">
        <v>430</v>
      </c>
      <c r="G81" s="83" t="s">
        <v>398</v>
      </c>
      <c r="H81" s="89">
        <v>2021</v>
      </c>
      <c r="I81" s="92">
        <v>39200</v>
      </c>
      <c r="J81" s="90" t="s">
        <v>360</v>
      </c>
      <c r="K81" s="90" t="s">
        <v>536</v>
      </c>
      <c r="L81" s="73"/>
      <c r="M81" s="72"/>
      <c r="N81" s="72"/>
      <c r="O81" s="72"/>
    </row>
    <row r="82" spans="1:15" s="91" customFormat="1" ht="45" customHeight="1">
      <c r="A82" s="324"/>
      <c r="B82" s="324"/>
      <c r="C82" s="83" t="s">
        <v>569</v>
      </c>
      <c r="D82" s="83" t="s">
        <v>370</v>
      </c>
      <c r="E82" s="83">
        <v>1</v>
      </c>
      <c r="F82" s="83" t="s">
        <v>570</v>
      </c>
      <c r="G82" s="83" t="s">
        <v>373</v>
      </c>
      <c r="H82" s="83">
        <v>2021</v>
      </c>
      <c r="I82" s="73">
        <v>15900</v>
      </c>
      <c r="J82" s="83" t="s">
        <v>571</v>
      </c>
      <c r="K82" s="83" t="s">
        <v>572</v>
      </c>
      <c r="L82" s="73"/>
      <c r="M82" s="72"/>
      <c r="N82" s="72"/>
      <c r="O82" s="72"/>
    </row>
    <row r="83" spans="1:15" s="91" customFormat="1" ht="45" customHeight="1">
      <c r="A83" s="324"/>
      <c r="B83" s="324"/>
      <c r="C83" s="83" t="s">
        <v>573</v>
      </c>
      <c r="D83" s="83" t="s">
        <v>370</v>
      </c>
      <c r="E83" s="83">
        <v>1</v>
      </c>
      <c r="F83" s="83" t="s">
        <v>574</v>
      </c>
      <c r="G83" s="83" t="s">
        <v>403</v>
      </c>
      <c r="H83" s="83">
        <v>2021</v>
      </c>
      <c r="I83" s="73">
        <v>120000</v>
      </c>
      <c r="J83" s="83" t="s">
        <v>571</v>
      </c>
      <c r="K83" s="83" t="s">
        <v>572</v>
      </c>
      <c r="L83" s="73"/>
      <c r="M83" s="72"/>
      <c r="N83" s="72"/>
      <c r="O83" s="72"/>
    </row>
    <row r="84" spans="1:15" s="88" customFormat="1" ht="45" customHeight="1">
      <c r="A84" s="324"/>
      <c r="B84" s="324"/>
      <c r="C84" s="83" t="s">
        <v>575</v>
      </c>
      <c r="D84" s="83" t="s">
        <v>370</v>
      </c>
      <c r="E84" s="83">
        <v>1</v>
      </c>
      <c r="F84" s="83" t="s">
        <v>576</v>
      </c>
      <c r="G84" s="83" t="s">
        <v>6</v>
      </c>
      <c r="H84" s="83">
        <v>2021</v>
      </c>
      <c r="I84" s="73">
        <v>6900</v>
      </c>
      <c r="J84" s="83" t="s">
        <v>571</v>
      </c>
      <c r="K84" s="83" t="s">
        <v>572</v>
      </c>
      <c r="L84" s="73"/>
      <c r="M84" s="72"/>
      <c r="N84" s="72"/>
      <c r="O84" s="72"/>
    </row>
    <row r="85" spans="1:15" s="91" customFormat="1" ht="45" customHeight="1">
      <c r="A85" s="324"/>
      <c r="B85" s="324"/>
      <c r="C85" s="83" t="s">
        <v>577</v>
      </c>
      <c r="D85" s="83" t="s">
        <v>370</v>
      </c>
      <c r="E85" s="83">
        <v>1</v>
      </c>
      <c r="F85" s="83" t="s">
        <v>578</v>
      </c>
      <c r="G85" s="83" t="s">
        <v>404</v>
      </c>
      <c r="H85" s="83">
        <v>2021</v>
      </c>
      <c r="I85" s="92">
        <v>16450</v>
      </c>
      <c r="J85" s="83" t="s">
        <v>571</v>
      </c>
      <c r="K85" s="83" t="s">
        <v>572</v>
      </c>
      <c r="L85" s="73"/>
      <c r="M85" s="72"/>
      <c r="N85" s="72"/>
      <c r="O85" s="72"/>
    </row>
    <row r="86" spans="1:15" s="88" customFormat="1" ht="45" customHeight="1">
      <c r="A86" s="324"/>
      <c r="B86" s="324"/>
      <c r="C86" s="83" t="s">
        <v>579</v>
      </c>
      <c r="D86" s="83" t="s">
        <v>370</v>
      </c>
      <c r="E86" s="83">
        <v>1</v>
      </c>
      <c r="F86" s="83" t="s">
        <v>580</v>
      </c>
      <c r="G86" s="83" t="s">
        <v>404</v>
      </c>
      <c r="H86" s="83">
        <v>2021</v>
      </c>
      <c r="I86" s="92">
        <v>21300</v>
      </c>
      <c r="J86" s="83" t="s">
        <v>571</v>
      </c>
      <c r="K86" s="83" t="s">
        <v>572</v>
      </c>
      <c r="L86" s="73"/>
      <c r="M86" s="72"/>
      <c r="N86" s="72"/>
      <c r="O86" s="72"/>
    </row>
    <row r="87" spans="1:15" s="91" customFormat="1" ht="45" customHeight="1">
      <c r="A87" s="324">
        <v>22</v>
      </c>
      <c r="B87" s="324" t="s">
        <v>614</v>
      </c>
      <c r="C87" s="83" t="s">
        <v>533</v>
      </c>
      <c r="D87" s="83" t="s">
        <v>5</v>
      </c>
      <c r="E87" s="83">
        <v>1</v>
      </c>
      <c r="F87" s="83" t="s">
        <v>531</v>
      </c>
      <c r="G87" s="83" t="s">
        <v>6</v>
      </c>
      <c r="H87" s="83">
        <v>2021</v>
      </c>
      <c r="I87" s="73">
        <v>11000</v>
      </c>
      <c r="J87" s="83" t="s">
        <v>372</v>
      </c>
      <c r="K87" s="83" t="s">
        <v>532</v>
      </c>
      <c r="L87" s="73"/>
      <c r="M87" s="72"/>
      <c r="N87" s="72"/>
      <c r="O87" s="72"/>
    </row>
    <row r="88" spans="1:15" s="91" customFormat="1" ht="45" customHeight="1">
      <c r="A88" s="324"/>
      <c r="B88" s="324"/>
      <c r="C88" s="83" t="s">
        <v>584</v>
      </c>
      <c r="D88" s="83" t="s">
        <v>370</v>
      </c>
      <c r="E88" s="83">
        <v>2</v>
      </c>
      <c r="F88" s="90" t="s">
        <v>430</v>
      </c>
      <c r="G88" s="83" t="s">
        <v>398</v>
      </c>
      <c r="H88" s="83">
        <v>2021</v>
      </c>
      <c r="I88" s="73">
        <v>39200</v>
      </c>
      <c r="J88" s="83" t="s">
        <v>360</v>
      </c>
      <c r="K88" s="83" t="s">
        <v>536</v>
      </c>
      <c r="L88" s="73"/>
      <c r="M88" s="72"/>
      <c r="N88" s="72"/>
      <c r="O88" s="72"/>
    </row>
    <row r="89" spans="1:15" s="88" customFormat="1" ht="45" customHeight="1">
      <c r="A89" s="324"/>
      <c r="B89" s="324"/>
      <c r="C89" s="83" t="s">
        <v>615</v>
      </c>
      <c r="D89" s="83" t="s">
        <v>370</v>
      </c>
      <c r="E89" s="83">
        <v>5</v>
      </c>
      <c r="F89" s="83" t="s">
        <v>409</v>
      </c>
      <c r="G89" s="83" t="s">
        <v>371</v>
      </c>
      <c r="H89" s="83">
        <v>2021</v>
      </c>
      <c r="I89" s="73">
        <v>84000</v>
      </c>
      <c r="J89" s="83" t="s">
        <v>372</v>
      </c>
      <c r="K89" s="83" t="s">
        <v>536</v>
      </c>
      <c r="L89" s="73"/>
      <c r="M89" s="72"/>
      <c r="N89" s="72"/>
      <c r="O89" s="72"/>
    </row>
    <row r="90" spans="1:15" s="91" customFormat="1" ht="45" customHeight="1">
      <c r="A90" s="324"/>
      <c r="B90" s="324"/>
      <c r="C90" s="83" t="s">
        <v>569</v>
      </c>
      <c r="D90" s="83" t="s">
        <v>370</v>
      </c>
      <c r="E90" s="83">
        <v>1</v>
      </c>
      <c r="F90" s="83" t="s">
        <v>570</v>
      </c>
      <c r="G90" s="83" t="s">
        <v>373</v>
      </c>
      <c r="H90" s="83">
        <v>2021</v>
      </c>
      <c r="I90" s="73">
        <v>15900</v>
      </c>
      <c r="J90" s="83" t="s">
        <v>571</v>
      </c>
      <c r="K90" s="83" t="s">
        <v>572</v>
      </c>
      <c r="L90" s="73"/>
      <c r="M90" s="72"/>
      <c r="N90" s="72"/>
      <c r="O90" s="72"/>
    </row>
    <row r="91" spans="1:15" s="91" customFormat="1" ht="45" customHeight="1">
      <c r="A91" s="324"/>
      <c r="B91" s="324"/>
      <c r="C91" s="83" t="s">
        <v>573</v>
      </c>
      <c r="D91" s="83" t="s">
        <v>370</v>
      </c>
      <c r="E91" s="83">
        <v>1</v>
      </c>
      <c r="F91" s="83" t="s">
        <v>574</v>
      </c>
      <c r="G91" s="83" t="s">
        <v>403</v>
      </c>
      <c r="H91" s="83">
        <v>2021</v>
      </c>
      <c r="I91" s="73">
        <v>120000</v>
      </c>
      <c r="J91" s="83" t="s">
        <v>571</v>
      </c>
      <c r="K91" s="83" t="s">
        <v>572</v>
      </c>
      <c r="L91" s="73"/>
      <c r="M91" s="72"/>
      <c r="N91" s="72"/>
      <c r="O91" s="72"/>
    </row>
    <row r="92" spans="1:15" s="91" customFormat="1" ht="45" customHeight="1">
      <c r="A92" s="324"/>
      <c r="B92" s="324"/>
      <c r="C92" s="83" t="s">
        <v>575</v>
      </c>
      <c r="D92" s="83" t="s">
        <v>370</v>
      </c>
      <c r="E92" s="83">
        <v>1</v>
      </c>
      <c r="F92" s="83" t="s">
        <v>576</v>
      </c>
      <c r="G92" s="83" t="s">
        <v>6</v>
      </c>
      <c r="H92" s="83">
        <v>2021</v>
      </c>
      <c r="I92" s="73">
        <v>6900</v>
      </c>
      <c r="J92" s="83" t="s">
        <v>571</v>
      </c>
      <c r="K92" s="83" t="s">
        <v>572</v>
      </c>
      <c r="L92" s="73"/>
      <c r="M92" s="72"/>
      <c r="N92" s="72"/>
      <c r="O92" s="72"/>
    </row>
    <row r="93" spans="1:15" s="91" customFormat="1" ht="45" customHeight="1">
      <c r="A93" s="324"/>
      <c r="B93" s="324"/>
      <c r="C93" s="83" t="s">
        <v>577</v>
      </c>
      <c r="D93" s="83" t="s">
        <v>370</v>
      </c>
      <c r="E93" s="83">
        <v>1</v>
      </c>
      <c r="F93" s="83" t="s">
        <v>578</v>
      </c>
      <c r="G93" s="83" t="s">
        <v>404</v>
      </c>
      <c r="H93" s="83">
        <v>2021</v>
      </c>
      <c r="I93" s="92">
        <v>16450</v>
      </c>
      <c r="J93" s="83" t="s">
        <v>571</v>
      </c>
      <c r="K93" s="83" t="s">
        <v>572</v>
      </c>
      <c r="L93" s="73"/>
      <c r="M93" s="72"/>
      <c r="N93" s="72"/>
      <c r="O93" s="72"/>
    </row>
    <row r="94" spans="1:15" s="88" customFormat="1" ht="45" customHeight="1">
      <c r="A94" s="324"/>
      <c r="B94" s="324"/>
      <c r="C94" s="83" t="s">
        <v>579</v>
      </c>
      <c r="D94" s="83" t="s">
        <v>370</v>
      </c>
      <c r="E94" s="83">
        <v>1</v>
      </c>
      <c r="F94" s="83" t="s">
        <v>580</v>
      </c>
      <c r="G94" s="83" t="s">
        <v>404</v>
      </c>
      <c r="H94" s="83">
        <v>2021</v>
      </c>
      <c r="I94" s="73">
        <v>21300</v>
      </c>
      <c r="J94" s="83" t="s">
        <v>571</v>
      </c>
      <c r="K94" s="83" t="s">
        <v>572</v>
      </c>
      <c r="L94" s="93"/>
      <c r="M94" s="94"/>
      <c r="N94" s="94"/>
      <c r="O94" s="72"/>
    </row>
    <row r="95" spans="1:15" s="91" customFormat="1" ht="45" customHeight="1">
      <c r="A95" s="324"/>
      <c r="B95" s="324"/>
      <c r="C95" s="83" t="s">
        <v>569</v>
      </c>
      <c r="D95" s="83" t="s">
        <v>370</v>
      </c>
      <c r="E95" s="83">
        <v>1</v>
      </c>
      <c r="F95" s="83" t="s">
        <v>570</v>
      </c>
      <c r="G95" s="83" t="s">
        <v>373</v>
      </c>
      <c r="H95" s="83">
        <v>2021</v>
      </c>
      <c r="I95" s="73">
        <v>14000</v>
      </c>
      <c r="J95" s="83" t="s">
        <v>442</v>
      </c>
      <c r="K95" s="90" t="s">
        <v>539</v>
      </c>
      <c r="L95" s="73"/>
      <c r="M95" s="72"/>
      <c r="N95" s="72"/>
      <c r="O95" s="72"/>
    </row>
    <row r="96" spans="1:15" s="95" customFormat="1" ht="45" customHeight="1">
      <c r="A96" s="327">
        <v>23</v>
      </c>
      <c r="B96" s="327" t="s">
        <v>331</v>
      </c>
      <c r="C96" s="83" t="s">
        <v>607</v>
      </c>
      <c r="D96" s="83" t="s">
        <v>395</v>
      </c>
      <c r="E96" s="83">
        <v>522.61</v>
      </c>
      <c r="F96" s="83"/>
      <c r="G96" s="83" t="s">
        <v>6</v>
      </c>
      <c r="H96" s="83">
        <v>2021</v>
      </c>
      <c r="I96" s="73">
        <v>3458290</v>
      </c>
      <c r="J96" s="83" t="s">
        <v>387</v>
      </c>
      <c r="K96" s="90" t="s">
        <v>540</v>
      </c>
      <c r="L96" s="73"/>
      <c r="M96" s="72"/>
      <c r="N96" s="72"/>
      <c r="O96" s="72"/>
    </row>
    <row r="97" spans="1:15" s="91" customFormat="1" ht="45" customHeight="1">
      <c r="A97" s="327"/>
      <c r="B97" s="327"/>
      <c r="C97" s="83" t="s">
        <v>584</v>
      </c>
      <c r="D97" s="83" t="s">
        <v>370</v>
      </c>
      <c r="E97" s="83">
        <v>2</v>
      </c>
      <c r="F97" s="83" t="s">
        <v>430</v>
      </c>
      <c r="G97" s="83" t="s">
        <v>398</v>
      </c>
      <c r="H97" s="83">
        <v>2021</v>
      </c>
      <c r="I97" s="73">
        <v>39200</v>
      </c>
      <c r="J97" s="83" t="s">
        <v>360</v>
      </c>
      <c r="K97" s="83" t="s">
        <v>536</v>
      </c>
      <c r="L97" s="73"/>
      <c r="M97" s="72"/>
      <c r="N97" s="72"/>
      <c r="O97" s="72"/>
    </row>
    <row r="98" spans="1:15" s="91" customFormat="1" ht="45" customHeight="1">
      <c r="A98" s="327"/>
      <c r="B98" s="327"/>
      <c r="C98" s="83" t="s">
        <v>390</v>
      </c>
      <c r="D98" s="83" t="s">
        <v>5</v>
      </c>
      <c r="E98" s="90">
        <v>2</v>
      </c>
      <c r="F98" s="83" t="s">
        <v>385</v>
      </c>
      <c r="G98" s="90" t="s">
        <v>6</v>
      </c>
      <c r="H98" s="90">
        <v>2021</v>
      </c>
      <c r="I98" s="73">
        <v>22700</v>
      </c>
      <c r="J98" s="83" t="s">
        <v>383</v>
      </c>
      <c r="K98" s="90" t="s">
        <v>539</v>
      </c>
      <c r="L98" s="73"/>
      <c r="M98" s="72"/>
      <c r="N98" s="72"/>
      <c r="O98" s="72"/>
    </row>
    <row r="99" spans="1:15" s="91" customFormat="1" ht="45" customHeight="1">
      <c r="A99" s="327"/>
      <c r="B99" s="327"/>
      <c r="C99" s="83" t="s">
        <v>533</v>
      </c>
      <c r="D99" s="83" t="s">
        <v>5</v>
      </c>
      <c r="E99" s="83">
        <v>1</v>
      </c>
      <c r="F99" s="83" t="s">
        <v>531</v>
      </c>
      <c r="G99" s="83" t="s">
        <v>6</v>
      </c>
      <c r="H99" s="83">
        <v>2021</v>
      </c>
      <c r="I99" s="73">
        <v>11000</v>
      </c>
      <c r="J99" s="83" t="s">
        <v>372</v>
      </c>
      <c r="K99" s="83" t="s">
        <v>532</v>
      </c>
      <c r="L99" s="73"/>
      <c r="M99" s="72"/>
      <c r="N99" s="72"/>
      <c r="O99" s="72"/>
    </row>
    <row r="100" spans="1:15" s="91" customFormat="1" ht="45" customHeight="1">
      <c r="A100" s="324">
        <v>24</v>
      </c>
      <c r="B100" s="324" t="s">
        <v>616</v>
      </c>
      <c r="C100" s="83" t="s">
        <v>533</v>
      </c>
      <c r="D100" s="83" t="s">
        <v>5</v>
      </c>
      <c r="E100" s="83">
        <v>1</v>
      </c>
      <c r="F100" s="83" t="s">
        <v>531</v>
      </c>
      <c r="G100" s="83" t="s">
        <v>6</v>
      </c>
      <c r="H100" s="89">
        <v>2021</v>
      </c>
      <c r="I100" s="73">
        <v>11000</v>
      </c>
      <c r="J100" s="83" t="s">
        <v>372</v>
      </c>
      <c r="K100" s="83" t="s">
        <v>532</v>
      </c>
      <c r="L100" s="73"/>
      <c r="M100" s="72"/>
      <c r="N100" s="72"/>
      <c r="O100" s="72"/>
    </row>
    <row r="101" spans="1:15" s="91" customFormat="1" ht="45" customHeight="1">
      <c r="A101" s="324"/>
      <c r="B101" s="324"/>
      <c r="C101" s="83" t="s">
        <v>617</v>
      </c>
      <c r="D101" s="83" t="s">
        <v>381</v>
      </c>
      <c r="E101" s="83">
        <v>2</v>
      </c>
      <c r="F101" s="83" t="s">
        <v>430</v>
      </c>
      <c r="G101" s="83" t="s">
        <v>398</v>
      </c>
      <c r="H101" s="83">
        <v>2021</v>
      </c>
      <c r="I101" s="73">
        <v>39200</v>
      </c>
      <c r="J101" s="83" t="s">
        <v>360</v>
      </c>
      <c r="K101" s="83" t="s">
        <v>422</v>
      </c>
      <c r="L101" s="73"/>
      <c r="M101" s="72"/>
      <c r="N101" s="72"/>
      <c r="O101" s="72"/>
    </row>
    <row r="102" spans="1:15" s="91" customFormat="1" ht="45" customHeight="1">
      <c r="A102" s="324"/>
      <c r="B102" s="324"/>
      <c r="C102" s="83" t="s">
        <v>617</v>
      </c>
      <c r="D102" s="83" t="s">
        <v>381</v>
      </c>
      <c r="E102" s="83">
        <v>2</v>
      </c>
      <c r="F102" s="83" t="s">
        <v>430</v>
      </c>
      <c r="G102" s="83" t="s">
        <v>398</v>
      </c>
      <c r="H102" s="83">
        <v>2021</v>
      </c>
      <c r="I102" s="73">
        <v>39200</v>
      </c>
      <c r="J102" s="83" t="s">
        <v>360</v>
      </c>
      <c r="K102" s="83" t="s">
        <v>422</v>
      </c>
      <c r="L102" s="73"/>
      <c r="M102" s="72"/>
      <c r="N102" s="72"/>
      <c r="O102" s="72"/>
    </row>
    <row r="103" spans="1:15" s="91" customFormat="1" ht="45" customHeight="1">
      <c r="A103" s="324">
        <v>25</v>
      </c>
      <c r="B103" s="324" t="s">
        <v>410</v>
      </c>
      <c r="C103" s="83" t="s">
        <v>533</v>
      </c>
      <c r="D103" s="83" t="s">
        <v>5</v>
      </c>
      <c r="E103" s="83">
        <v>1</v>
      </c>
      <c r="F103" s="83" t="s">
        <v>531</v>
      </c>
      <c r="G103" s="83" t="s">
        <v>6</v>
      </c>
      <c r="H103" s="89">
        <v>2021</v>
      </c>
      <c r="I103" s="73">
        <v>11000</v>
      </c>
      <c r="J103" s="83" t="s">
        <v>372</v>
      </c>
      <c r="K103" s="83" t="s">
        <v>532</v>
      </c>
      <c r="L103" s="73"/>
      <c r="M103" s="72"/>
      <c r="N103" s="72"/>
      <c r="O103" s="72"/>
    </row>
    <row r="104" spans="1:15" s="91" customFormat="1" ht="45" customHeight="1">
      <c r="A104" s="324"/>
      <c r="B104" s="324"/>
      <c r="C104" s="90" t="s">
        <v>534</v>
      </c>
      <c r="D104" s="83" t="s">
        <v>370</v>
      </c>
      <c r="E104" s="83">
        <v>2</v>
      </c>
      <c r="F104" s="83" t="s">
        <v>430</v>
      </c>
      <c r="G104" s="83" t="s">
        <v>398</v>
      </c>
      <c r="H104" s="83">
        <v>2021</v>
      </c>
      <c r="I104" s="73">
        <v>39200</v>
      </c>
      <c r="J104" s="83" t="s">
        <v>535</v>
      </c>
      <c r="K104" s="83" t="s">
        <v>536</v>
      </c>
      <c r="L104" s="73"/>
      <c r="M104" s="72"/>
      <c r="N104" s="72"/>
      <c r="O104" s="72"/>
    </row>
    <row r="105" spans="1:15" s="88" customFormat="1" ht="45" customHeight="1">
      <c r="A105" s="324"/>
      <c r="B105" s="324"/>
      <c r="C105" s="90" t="s">
        <v>618</v>
      </c>
      <c r="D105" s="83" t="s">
        <v>370</v>
      </c>
      <c r="E105" s="83">
        <v>2</v>
      </c>
      <c r="F105" s="83" t="s">
        <v>562</v>
      </c>
      <c r="G105" s="83" t="s">
        <v>371</v>
      </c>
      <c r="H105" s="83">
        <v>2021</v>
      </c>
      <c r="I105" s="73">
        <v>37400</v>
      </c>
      <c r="J105" s="83" t="s">
        <v>535</v>
      </c>
      <c r="K105" s="83" t="s">
        <v>619</v>
      </c>
      <c r="L105" s="73"/>
      <c r="M105" s="72"/>
      <c r="N105" s="72"/>
      <c r="O105" s="72"/>
    </row>
    <row r="106" spans="1:15" s="91" customFormat="1" ht="45" customHeight="1">
      <c r="A106" s="324">
        <v>26</v>
      </c>
      <c r="B106" s="324" t="s">
        <v>620</v>
      </c>
      <c r="C106" s="90" t="s">
        <v>610</v>
      </c>
      <c r="D106" s="90" t="s">
        <v>370</v>
      </c>
      <c r="E106" s="90">
        <v>5</v>
      </c>
      <c r="F106" s="90" t="s">
        <v>409</v>
      </c>
      <c r="G106" s="83" t="s">
        <v>371</v>
      </c>
      <c r="H106" s="89">
        <v>2021</v>
      </c>
      <c r="I106" s="92">
        <v>84000</v>
      </c>
      <c r="J106" s="90" t="s">
        <v>360</v>
      </c>
      <c r="K106" s="90" t="s">
        <v>536</v>
      </c>
      <c r="L106" s="73"/>
      <c r="M106" s="72"/>
      <c r="N106" s="72"/>
      <c r="O106" s="72"/>
    </row>
    <row r="107" spans="1:15" s="88" customFormat="1" ht="45" customHeight="1">
      <c r="A107" s="324"/>
      <c r="B107" s="324"/>
      <c r="C107" s="90" t="s">
        <v>611</v>
      </c>
      <c r="D107" s="90" t="s">
        <v>370</v>
      </c>
      <c r="E107" s="90">
        <v>2</v>
      </c>
      <c r="F107" s="90" t="s">
        <v>430</v>
      </c>
      <c r="G107" s="83" t="s">
        <v>398</v>
      </c>
      <c r="H107" s="89">
        <v>2021</v>
      </c>
      <c r="I107" s="92">
        <v>39200</v>
      </c>
      <c r="J107" s="90" t="s">
        <v>360</v>
      </c>
      <c r="K107" s="90" t="s">
        <v>536</v>
      </c>
      <c r="L107" s="73"/>
      <c r="M107" s="72"/>
      <c r="N107" s="72"/>
      <c r="O107" s="72"/>
    </row>
    <row r="108" spans="1:15" s="91" customFormat="1" ht="45" customHeight="1">
      <c r="A108" s="324"/>
      <c r="B108" s="324"/>
      <c r="C108" s="90" t="s">
        <v>621</v>
      </c>
      <c r="D108" s="90" t="s">
        <v>370</v>
      </c>
      <c r="E108" s="90">
        <v>1</v>
      </c>
      <c r="F108" s="90" t="s">
        <v>409</v>
      </c>
      <c r="G108" s="83" t="s">
        <v>371</v>
      </c>
      <c r="H108" s="89">
        <v>2021</v>
      </c>
      <c r="I108" s="92">
        <v>39800</v>
      </c>
      <c r="J108" s="90" t="s">
        <v>360</v>
      </c>
      <c r="K108" s="90" t="s">
        <v>536</v>
      </c>
      <c r="L108" s="73"/>
      <c r="M108" s="72"/>
      <c r="N108" s="72"/>
      <c r="O108" s="72"/>
    </row>
    <row r="109" spans="1:15" s="91" customFormat="1" ht="45" customHeight="1">
      <c r="A109" s="324"/>
      <c r="B109" s="324"/>
      <c r="C109" s="90" t="s">
        <v>533</v>
      </c>
      <c r="D109" s="90" t="s">
        <v>604</v>
      </c>
      <c r="E109" s="90">
        <v>1</v>
      </c>
      <c r="F109" s="90" t="s">
        <v>531</v>
      </c>
      <c r="G109" s="83" t="s">
        <v>6</v>
      </c>
      <c r="H109" s="89">
        <v>2021</v>
      </c>
      <c r="I109" s="92">
        <v>11000</v>
      </c>
      <c r="J109" s="90" t="s">
        <v>372</v>
      </c>
      <c r="K109" s="90" t="s">
        <v>532</v>
      </c>
      <c r="L109" s="73"/>
      <c r="M109" s="72"/>
      <c r="N109" s="72"/>
      <c r="O109" s="72"/>
    </row>
    <row r="110" spans="1:15" s="88" customFormat="1" ht="45" customHeight="1">
      <c r="A110" s="324">
        <v>27</v>
      </c>
      <c r="B110" s="324" t="s">
        <v>622</v>
      </c>
      <c r="C110" s="83" t="s">
        <v>623</v>
      </c>
      <c r="D110" s="83" t="s">
        <v>5</v>
      </c>
      <c r="E110" s="83">
        <v>1</v>
      </c>
      <c r="F110" s="83" t="s">
        <v>531</v>
      </c>
      <c r="G110" s="83" t="s">
        <v>6</v>
      </c>
      <c r="H110" s="83">
        <v>2021</v>
      </c>
      <c r="I110" s="73">
        <v>11000</v>
      </c>
      <c r="J110" s="83" t="s">
        <v>372</v>
      </c>
      <c r="K110" s="83" t="s">
        <v>532</v>
      </c>
      <c r="L110" s="73"/>
      <c r="M110" s="72"/>
      <c r="N110" s="72"/>
      <c r="O110" s="72"/>
    </row>
    <row r="111" spans="1:15" s="91" customFormat="1" ht="45" customHeight="1">
      <c r="A111" s="324"/>
      <c r="B111" s="324"/>
      <c r="C111" s="90" t="s">
        <v>624</v>
      </c>
      <c r="D111" s="83" t="s">
        <v>5</v>
      </c>
      <c r="E111" s="83">
        <v>1</v>
      </c>
      <c r="F111" s="90" t="s">
        <v>430</v>
      </c>
      <c r="G111" s="83" t="s">
        <v>398</v>
      </c>
      <c r="H111" s="90">
        <v>2021</v>
      </c>
      <c r="I111" s="73">
        <v>15500</v>
      </c>
      <c r="J111" s="83" t="s">
        <v>625</v>
      </c>
      <c r="K111" s="90" t="s">
        <v>536</v>
      </c>
      <c r="L111" s="73"/>
      <c r="M111" s="72"/>
      <c r="N111" s="72"/>
      <c r="O111" s="72"/>
    </row>
    <row r="112" spans="1:15" s="91" customFormat="1" ht="45" customHeight="1">
      <c r="A112" s="324"/>
      <c r="B112" s="324"/>
      <c r="C112" s="90" t="s">
        <v>610</v>
      </c>
      <c r="D112" s="90" t="s">
        <v>370</v>
      </c>
      <c r="E112" s="90">
        <v>4</v>
      </c>
      <c r="F112" s="90" t="s">
        <v>409</v>
      </c>
      <c r="G112" s="83" t="s">
        <v>371</v>
      </c>
      <c r="H112" s="89">
        <v>2021</v>
      </c>
      <c r="I112" s="92">
        <v>67200</v>
      </c>
      <c r="J112" s="90" t="s">
        <v>360</v>
      </c>
      <c r="K112" s="90" t="s">
        <v>536</v>
      </c>
      <c r="L112" s="73"/>
      <c r="M112" s="72"/>
      <c r="N112" s="72"/>
      <c r="O112" s="72"/>
    </row>
    <row r="113" spans="1:15" s="91" customFormat="1" ht="45" customHeight="1">
      <c r="A113" s="324"/>
      <c r="B113" s="324"/>
      <c r="C113" s="90" t="s">
        <v>611</v>
      </c>
      <c r="D113" s="90" t="s">
        <v>370</v>
      </c>
      <c r="E113" s="90">
        <v>2</v>
      </c>
      <c r="F113" s="90" t="s">
        <v>430</v>
      </c>
      <c r="G113" s="83" t="s">
        <v>398</v>
      </c>
      <c r="H113" s="89">
        <v>2021</v>
      </c>
      <c r="I113" s="92">
        <v>39200</v>
      </c>
      <c r="J113" s="90" t="s">
        <v>360</v>
      </c>
      <c r="K113" s="90" t="s">
        <v>536</v>
      </c>
      <c r="L113" s="73"/>
      <c r="M113" s="72"/>
      <c r="N113" s="72"/>
      <c r="O113" s="72"/>
    </row>
    <row r="114" spans="1:15" s="91" customFormat="1" ht="45" customHeight="1">
      <c r="A114" s="324">
        <v>28</v>
      </c>
      <c r="B114" s="324" t="s">
        <v>332</v>
      </c>
      <c r="C114" s="83" t="s">
        <v>626</v>
      </c>
      <c r="D114" s="83" t="s">
        <v>370</v>
      </c>
      <c r="E114" s="83">
        <v>4</v>
      </c>
      <c r="F114" s="83" t="s">
        <v>627</v>
      </c>
      <c r="G114" s="83" t="s">
        <v>398</v>
      </c>
      <c r="H114" s="83">
        <v>2021</v>
      </c>
      <c r="I114" s="73">
        <v>78400</v>
      </c>
      <c r="J114" s="83" t="s">
        <v>542</v>
      </c>
      <c r="K114" s="83" t="s">
        <v>556</v>
      </c>
      <c r="L114" s="73"/>
      <c r="M114" s="72"/>
      <c r="N114" s="72"/>
      <c r="O114" s="72"/>
    </row>
    <row r="115" spans="1:15" s="88" customFormat="1" ht="45" customHeight="1">
      <c r="A115" s="324"/>
      <c r="B115" s="324"/>
      <c r="C115" s="83" t="s">
        <v>533</v>
      </c>
      <c r="D115" s="83" t="s">
        <v>5</v>
      </c>
      <c r="E115" s="83">
        <v>1</v>
      </c>
      <c r="F115" s="83" t="s">
        <v>531</v>
      </c>
      <c r="G115" s="90" t="s">
        <v>6</v>
      </c>
      <c r="H115" s="83">
        <v>2021</v>
      </c>
      <c r="I115" s="73">
        <v>11000</v>
      </c>
      <c r="J115" s="83" t="s">
        <v>542</v>
      </c>
      <c r="K115" s="83" t="s">
        <v>532</v>
      </c>
      <c r="L115" s="73"/>
      <c r="M115" s="72"/>
      <c r="N115" s="72"/>
      <c r="O115" s="72"/>
    </row>
    <row r="116" spans="1:15" s="91" customFormat="1" ht="45" customHeight="1">
      <c r="A116" s="324"/>
      <c r="B116" s="324"/>
      <c r="C116" s="83" t="s">
        <v>628</v>
      </c>
      <c r="D116" s="83" t="s">
        <v>395</v>
      </c>
      <c r="E116" s="83">
        <v>240</v>
      </c>
      <c r="F116" s="83"/>
      <c r="G116" s="90" t="s">
        <v>6</v>
      </c>
      <c r="H116" s="83">
        <v>2021</v>
      </c>
      <c r="I116" s="73">
        <v>497578</v>
      </c>
      <c r="J116" s="83" t="s">
        <v>542</v>
      </c>
      <c r="K116" s="83" t="s">
        <v>629</v>
      </c>
      <c r="L116" s="73"/>
      <c r="M116" s="72"/>
      <c r="N116" s="72"/>
      <c r="O116" s="72"/>
    </row>
    <row r="117" spans="1:15" s="91" customFormat="1" ht="45" customHeight="1">
      <c r="A117" s="324">
        <v>29</v>
      </c>
      <c r="B117" s="324" t="s">
        <v>630</v>
      </c>
      <c r="C117" s="83" t="s">
        <v>533</v>
      </c>
      <c r="D117" s="83" t="s">
        <v>5</v>
      </c>
      <c r="E117" s="83">
        <v>1</v>
      </c>
      <c r="F117" s="83" t="s">
        <v>531</v>
      </c>
      <c r="G117" s="90" t="s">
        <v>6</v>
      </c>
      <c r="H117" s="83">
        <v>2021</v>
      </c>
      <c r="I117" s="73">
        <v>11000</v>
      </c>
      <c r="J117" s="83" t="s">
        <v>542</v>
      </c>
      <c r="K117" s="83" t="s">
        <v>532</v>
      </c>
      <c r="L117" s="73"/>
      <c r="M117" s="72"/>
      <c r="N117" s="72"/>
      <c r="O117" s="72"/>
    </row>
    <row r="118" spans="1:15" s="91" customFormat="1" ht="45" customHeight="1">
      <c r="A118" s="324"/>
      <c r="B118" s="324"/>
      <c r="C118" s="83" t="s">
        <v>584</v>
      </c>
      <c r="D118" s="83" t="s">
        <v>370</v>
      </c>
      <c r="E118" s="83">
        <v>2</v>
      </c>
      <c r="F118" s="83" t="s">
        <v>430</v>
      </c>
      <c r="G118" s="83" t="s">
        <v>398</v>
      </c>
      <c r="H118" s="83">
        <v>2021</v>
      </c>
      <c r="I118" s="73">
        <v>39200</v>
      </c>
      <c r="J118" s="83" t="s">
        <v>360</v>
      </c>
      <c r="K118" s="83" t="s">
        <v>536</v>
      </c>
      <c r="L118" s="73"/>
      <c r="M118" s="72"/>
      <c r="N118" s="72"/>
      <c r="O118" s="72"/>
    </row>
    <row r="119" spans="1:15" s="91" customFormat="1" ht="45" customHeight="1">
      <c r="A119" s="324"/>
      <c r="B119" s="324"/>
      <c r="C119" s="83" t="s">
        <v>436</v>
      </c>
      <c r="D119" s="83" t="s">
        <v>5</v>
      </c>
      <c r="E119" s="83">
        <v>1</v>
      </c>
      <c r="F119" s="83" t="s">
        <v>631</v>
      </c>
      <c r="G119" s="83" t="s">
        <v>6</v>
      </c>
      <c r="H119" s="83">
        <v>2021</v>
      </c>
      <c r="I119" s="73">
        <v>43470</v>
      </c>
      <c r="J119" s="83" t="s">
        <v>360</v>
      </c>
      <c r="K119" s="83" t="s">
        <v>632</v>
      </c>
      <c r="L119" s="73"/>
      <c r="M119" s="72"/>
      <c r="N119" s="72"/>
      <c r="O119" s="72"/>
    </row>
    <row r="120" spans="1:15" s="91" customFormat="1" ht="45" customHeight="1">
      <c r="A120" s="324"/>
      <c r="B120" s="324"/>
      <c r="C120" s="83" t="s">
        <v>633</v>
      </c>
      <c r="D120" s="83" t="s">
        <v>370</v>
      </c>
      <c r="E120" s="83">
        <v>2</v>
      </c>
      <c r="F120" s="83" t="s">
        <v>393</v>
      </c>
      <c r="G120" s="83" t="s">
        <v>371</v>
      </c>
      <c r="H120" s="83">
        <v>2021</v>
      </c>
      <c r="I120" s="73">
        <v>30400</v>
      </c>
      <c r="J120" s="83" t="s">
        <v>360</v>
      </c>
      <c r="K120" s="83" t="s">
        <v>632</v>
      </c>
      <c r="L120" s="73"/>
      <c r="M120" s="72"/>
      <c r="N120" s="72"/>
      <c r="O120" s="72"/>
    </row>
    <row r="121" spans="1:15" s="88" customFormat="1" ht="45" customHeight="1">
      <c r="A121" s="324"/>
      <c r="B121" s="324"/>
      <c r="C121" s="83" t="s">
        <v>634</v>
      </c>
      <c r="D121" s="83" t="s">
        <v>370</v>
      </c>
      <c r="E121" s="83">
        <v>1</v>
      </c>
      <c r="F121" s="83" t="s">
        <v>409</v>
      </c>
      <c r="G121" s="83" t="s">
        <v>371</v>
      </c>
      <c r="H121" s="83">
        <v>2021</v>
      </c>
      <c r="I121" s="73">
        <v>9100</v>
      </c>
      <c r="J121" s="83" t="s">
        <v>360</v>
      </c>
      <c r="K121" s="83" t="s">
        <v>632</v>
      </c>
      <c r="L121" s="73"/>
      <c r="M121" s="72"/>
      <c r="N121" s="72"/>
      <c r="O121" s="72"/>
    </row>
    <row r="122" spans="1:15" s="91" customFormat="1" ht="45" customHeight="1">
      <c r="A122" s="324">
        <v>30</v>
      </c>
      <c r="B122" s="324" t="s">
        <v>635</v>
      </c>
      <c r="C122" s="90" t="s">
        <v>636</v>
      </c>
      <c r="D122" s="83" t="s">
        <v>370</v>
      </c>
      <c r="E122" s="83">
        <v>2</v>
      </c>
      <c r="F122" s="83" t="s">
        <v>430</v>
      </c>
      <c r="G122" s="83" t="s">
        <v>398</v>
      </c>
      <c r="H122" s="83">
        <v>2021</v>
      </c>
      <c r="I122" s="73">
        <v>24980</v>
      </c>
      <c r="J122" s="83" t="s">
        <v>360</v>
      </c>
      <c r="K122" s="83" t="s">
        <v>439</v>
      </c>
      <c r="L122" s="73"/>
      <c r="M122" s="72"/>
      <c r="N122" s="72"/>
      <c r="O122" s="72"/>
    </row>
    <row r="123" spans="1:15" s="91" customFormat="1" ht="45" customHeight="1">
      <c r="A123" s="324"/>
      <c r="B123" s="324"/>
      <c r="C123" s="90" t="s">
        <v>637</v>
      </c>
      <c r="D123" s="83" t="s">
        <v>370</v>
      </c>
      <c r="E123" s="83">
        <v>1</v>
      </c>
      <c r="F123" s="83" t="s">
        <v>430</v>
      </c>
      <c r="G123" s="83" t="s">
        <v>398</v>
      </c>
      <c r="H123" s="83">
        <v>2021</v>
      </c>
      <c r="I123" s="73">
        <v>12500</v>
      </c>
      <c r="J123" s="83" t="s">
        <v>638</v>
      </c>
      <c r="K123" s="83" t="s">
        <v>427</v>
      </c>
      <c r="L123" s="73"/>
      <c r="M123" s="72"/>
      <c r="N123" s="72"/>
      <c r="O123" s="72"/>
    </row>
    <row r="124" spans="1:15" s="88" customFormat="1" ht="45" customHeight="1">
      <c r="A124" s="324"/>
      <c r="B124" s="324"/>
      <c r="C124" s="83" t="s">
        <v>533</v>
      </c>
      <c r="D124" s="83" t="s">
        <v>381</v>
      </c>
      <c r="E124" s="83">
        <v>1</v>
      </c>
      <c r="F124" s="83" t="s">
        <v>531</v>
      </c>
      <c r="G124" s="83" t="s">
        <v>6</v>
      </c>
      <c r="H124" s="83">
        <v>2021</v>
      </c>
      <c r="I124" s="73">
        <v>11000</v>
      </c>
      <c r="J124" s="83" t="s">
        <v>360</v>
      </c>
      <c r="K124" s="83" t="s">
        <v>532</v>
      </c>
      <c r="L124" s="73"/>
      <c r="M124" s="72"/>
      <c r="N124" s="72"/>
      <c r="O124" s="72"/>
    </row>
    <row r="125" spans="1:15" s="91" customFormat="1" ht="45" customHeight="1">
      <c r="A125" s="324">
        <v>31</v>
      </c>
      <c r="B125" s="324" t="s">
        <v>417</v>
      </c>
      <c r="C125" s="90" t="s">
        <v>639</v>
      </c>
      <c r="D125" s="83" t="s">
        <v>370</v>
      </c>
      <c r="E125" s="90">
        <v>4</v>
      </c>
      <c r="F125" s="90" t="s">
        <v>640</v>
      </c>
      <c r="G125" s="90" t="s">
        <v>398</v>
      </c>
      <c r="H125" s="83">
        <v>2021</v>
      </c>
      <c r="I125" s="92">
        <v>78400000</v>
      </c>
      <c r="J125" s="83" t="s">
        <v>360</v>
      </c>
      <c r="K125" s="83" t="s">
        <v>418</v>
      </c>
      <c r="L125" s="73"/>
      <c r="M125" s="72"/>
      <c r="N125" s="72"/>
      <c r="O125" s="72"/>
    </row>
    <row r="126" spans="1:15" s="88" customFormat="1" ht="45" customHeight="1">
      <c r="A126" s="324"/>
      <c r="B126" s="324"/>
      <c r="C126" s="90" t="s">
        <v>641</v>
      </c>
      <c r="D126" s="83" t="s">
        <v>370</v>
      </c>
      <c r="E126" s="90">
        <v>1</v>
      </c>
      <c r="F126" s="90" t="s">
        <v>386</v>
      </c>
      <c r="G126" s="90" t="s">
        <v>373</v>
      </c>
      <c r="H126" s="83">
        <v>2021</v>
      </c>
      <c r="I126" s="92">
        <v>19300000</v>
      </c>
      <c r="J126" s="83" t="s">
        <v>571</v>
      </c>
      <c r="K126" s="83" t="s">
        <v>572</v>
      </c>
      <c r="L126" s="73"/>
      <c r="M126" s="72"/>
      <c r="N126" s="72"/>
      <c r="O126" s="72"/>
    </row>
    <row r="127" spans="1:15" s="91" customFormat="1" ht="45" customHeight="1">
      <c r="A127" s="324"/>
      <c r="B127" s="324"/>
      <c r="C127" s="90" t="s">
        <v>425</v>
      </c>
      <c r="D127" s="83" t="s">
        <v>370</v>
      </c>
      <c r="E127" s="90">
        <v>1</v>
      </c>
      <c r="F127" s="90" t="s">
        <v>642</v>
      </c>
      <c r="G127" s="90" t="s">
        <v>403</v>
      </c>
      <c r="H127" s="83">
        <v>2021</v>
      </c>
      <c r="I127" s="92">
        <v>59797000</v>
      </c>
      <c r="J127" s="83" t="s">
        <v>571</v>
      </c>
      <c r="K127" s="83" t="s">
        <v>572</v>
      </c>
      <c r="L127" s="73"/>
      <c r="M127" s="72"/>
      <c r="N127" s="72"/>
      <c r="O127" s="72"/>
    </row>
    <row r="128" spans="1:15" s="91" customFormat="1" ht="45" customHeight="1">
      <c r="A128" s="324"/>
      <c r="B128" s="324"/>
      <c r="C128" s="90" t="s">
        <v>643</v>
      </c>
      <c r="D128" s="83" t="s">
        <v>370</v>
      </c>
      <c r="E128" s="90">
        <v>1</v>
      </c>
      <c r="F128" s="90" t="s">
        <v>374</v>
      </c>
      <c r="G128" s="90" t="s">
        <v>404</v>
      </c>
      <c r="H128" s="83">
        <v>2021</v>
      </c>
      <c r="I128" s="92">
        <v>38958000</v>
      </c>
      <c r="J128" s="83" t="s">
        <v>571</v>
      </c>
      <c r="K128" s="83" t="s">
        <v>572</v>
      </c>
      <c r="L128" s="73"/>
      <c r="M128" s="72"/>
      <c r="N128" s="72"/>
      <c r="O128" s="72"/>
    </row>
    <row r="129" spans="1:15" s="91" customFormat="1" ht="45" customHeight="1">
      <c r="A129" s="324"/>
      <c r="B129" s="324"/>
      <c r="C129" s="90" t="s">
        <v>644</v>
      </c>
      <c r="D129" s="83" t="s">
        <v>370</v>
      </c>
      <c r="E129" s="90">
        <v>1</v>
      </c>
      <c r="F129" s="90" t="s">
        <v>645</v>
      </c>
      <c r="G129" s="90" t="s">
        <v>404</v>
      </c>
      <c r="H129" s="83">
        <v>2021</v>
      </c>
      <c r="I129" s="92">
        <v>28300000</v>
      </c>
      <c r="J129" s="83" t="s">
        <v>571</v>
      </c>
      <c r="K129" s="83" t="s">
        <v>572</v>
      </c>
      <c r="L129" s="73"/>
      <c r="M129" s="72"/>
      <c r="N129" s="72"/>
      <c r="O129" s="72"/>
    </row>
    <row r="130" spans="1:15" s="91" customFormat="1" ht="45" customHeight="1">
      <c r="A130" s="324"/>
      <c r="B130" s="324"/>
      <c r="C130" s="90" t="s">
        <v>376</v>
      </c>
      <c r="D130" s="83" t="s">
        <v>370</v>
      </c>
      <c r="E130" s="90">
        <v>1</v>
      </c>
      <c r="F130" s="90" t="s">
        <v>423</v>
      </c>
      <c r="G130" s="90" t="s">
        <v>404</v>
      </c>
      <c r="H130" s="83">
        <v>2021</v>
      </c>
      <c r="I130" s="92">
        <v>27812000</v>
      </c>
      <c r="J130" s="83" t="s">
        <v>571</v>
      </c>
      <c r="K130" s="83" t="s">
        <v>572</v>
      </c>
      <c r="L130" s="73"/>
      <c r="M130" s="72"/>
      <c r="N130" s="72"/>
      <c r="O130" s="72"/>
    </row>
    <row r="131" spans="1:15" s="91" customFormat="1" ht="45" customHeight="1">
      <c r="A131" s="324"/>
      <c r="B131" s="324"/>
      <c r="C131" s="90" t="s">
        <v>646</v>
      </c>
      <c r="D131" s="83" t="s">
        <v>5</v>
      </c>
      <c r="E131" s="83">
        <v>1</v>
      </c>
      <c r="F131" s="83" t="s">
        <v>531</v>
      </c>
      <c r="G131" s="83" t="s">
        <v>6</v>
      </c>
      <c r="H131" s="83">
        <v>2021</v>
      </c>
      <c r="I131" s="73">
        <v>11000</v>
      </c>
      <c r="J131" s="83" t="s">
        <v>372</v>
      </c>
      <c r="K131" s="83" t="s">
        <v>532</v>
      </c>
      <c r="L131" s="73"/>
      <c r="M131" s="72"/>
      <c r="N131" s="72"/>
      <c r="O131" s="72"/>
    </row>
    <row r="132" spans="1:15" s="91" customFormat="1" ht="45" customHeight="1">
      <c r="A132" s="324">
        <v>32</v>
      </c>
      <c r="B132" s="324" t="s">
        <v>338</v>
      </c>
      <c r="C132" s="83" t="s">
        <v>584</v>
      </c>
      <c r="D132" s="83" t="s">
        <v>370</v>
      </c>
      <c r="E132" s="83">
        <v>2</v>
      </c>
      <c r="F132" s="83" t="s">
        <v>393</v>
      </c>
      <c r="G132" s="83" t="s">
        <v>371</v>
      </c>
      <c r="H132" s="83">
        <v>2021</v>
      </c>
      <c r="I132" s="73">
        <v>39200</v>
      </c>
      <c r="J132" s="83" t="s">
        <v>372</v>
      </c>
      <c r="K132" s="83" t="s">
        <v>536</v>
      </c>
      <c r="L132" s="73"/>
      <c r="M132" s="72"/>
      <c r="N132" s="72"/>
      <c r="O132" s="72"/>
    </row>
    <row r="133" spans="1:15" s="91" customFormat="1" ht="45" customHeight="1">
      <c r="A133" s="324"/>
      <c r="B133" s="324"/>
      <c r="C133" s="83" t="s">
        <v>533</v>
      </c>
      <c r="D133" s="83" t="s">
        <v>5</v>
      </c>
      <c r="E133" s="83">
        <v>1</v>
      </c>
      <c r="F133" s="83" t="s">
        <v>531</v>
      </c>
      <c r="G133" s="83" t="s">
        <v>6</v>
      </c>
      <c r="H133" s="83">
        <v>2021</v>
      </c>
      <c r="I133" s="73">
        <v>11000</v>
      </c>
      <c r="J133" s="83" t="s">
        <v>372</v>
      </c>
      <c r="K133" s="83" t="s">
        <v>532</v>
      </c>
      <c r="L133" s="73"/>
      <c r="M133" s="72"/>
      <c r="N133" s="72"/>
      <c r="O133" s="72"/>
    </row>
    <row r="134" spans="1:15" s="91" customFormat="1" ht="45" customHeight="1">
      <c r="A134" s="324"/>
      <c r="B134" s="324"/>
      <c r="C134" s="83" t="s">
        <v>647</v>
      </c>
      <c r="D134" s="83" t="s">
        <v>5</v>
      </c>
      <c r="E134" s="83">
        <v>1</v>
      </c>
      <c r="F134" s="83"/>
      <c r="G134" s="83" t="s">
        <v>371</v>
      </c>
      <c r="H134" s="83">
        <v>2021</v>
      </c>
      <c r="I134" s="73">
        <v>65000</v>
      </c>
      <c r="J134" s="83" t="s">
        <v>372</v>
      </c>
      <c r="K134" s="83" t="s">
        <v>536</v>
      </c>
      <c r="L134" s="73"/>
      <c r="M134" s="72"/>
      <c r="N134" s="72"/>
      <c r="O134" s="72"/>
    </row>
    <row r="135" spans="1:15" s="91" customFormat="1" ht="45" customHeight="1">
      <c r="A135" s="324">
        <v>33</v>
      </c>
      <c r="B135" s="324" t="s">
        <v>339</v>
      </c>
      <c r="C135" s="83" t="s">
        <v>533</v>
      </c>
      <c r="D135" s="83" t="s">
        <v>5</v>
      </c>
      <c r="E135" s="83">
        <v>1</v>
      </c>
      <c r="F135" s="83" t="s">
        <v>531</v>
      </c>
      <c r="G135" s="83" t="s">
        <v>6</v>
      </c>
      <c r="H135" s="89">
        <v>2021</v>
      </c>
      <c r="I135" s="73">
        <v>11000</v>
      </c>
      <c r="J135" s="83" t="s">
        <v>372</v>
      </c>
      <c r="K135" s="83" t="s">
        <v>532</v>
      </c>
      <c r="L135" s="73"/>
      <c r="M135" s="72"/>
      <c r="N135" s="72"/>
      <c r="O135" s="72"/>
    </row>
    <row r="136" spans="1:15" s="91" customFormat="1" ht="45" customHeight="1">
      <c r="A136" s="324"/>
      <c r="B136" s="324"/>
      <c r="C136" s="90" t="s">
        <v>648</v>
      </c>
      <c r="D136" s="83" t="s">
        <v>370</v>
      </c>
      <c r="E136" s="83">
        <v>6</v>
      </c>
      <c r="F136" s="90" t="s">
        <v>627</v>
      </c>
      <c r="G136" s="90" t="s">
        <v>398</v>
      </c>
      <c r="H136" s="89">
        <v>2021</v>
      </c>
      <c r="I136" s="92">
        <v>117600</v>
      </c>
      <c r="J136" s="83" t="s">
        <v>372</v>
      </c>
      <c r="K136" s="83" t="s">
        <v>649</v>
      </c>
      <c r="L136" s="73"/>
      <c r="M136" s="72"/>
      <c r="N136" s="72"/>
      <c r="O136" s="72"/>
    </row>
    <row r="137" spans="1:15" s="91" customFormat="1" ht="45" customHeight="1">
      <c r="A137" s="324">
        <v>34</v>
      </c>
      <c r="B137" s="324" t="s">
        <v>650</v>
      </c>
      <c r="C137" s="83" t="s">
        <v>533</v>
      </c>
      <c r="D137" s="83" t="s">
        <v>5</v>
      </c>
      <c r="E137" s="83">
        <v>1</v>
      </c>
      <c r="F137" s="83" t="s">
        <v>531</v>
      </c>
      <c r="G137" s="83" t="s">
        <v>6</v>
      </c>
      <c r="H137" s="89">
        <v>2021</v>
      </c>
      <c r="I137" s="73">
        <v>11000</v>
      </c>
      <c r="J137" s="83" t="s">
        <v>372</v>
      </c>
      <c r="K137" s="83" t="s">
        <v>532</v>
      </c>
      <c r="L137" s="73"/>
      <c r="M137" s="72"/>
      <c r="N137" s="72"/>
      <c r="O137" s="72"/>
    </row>
    <row r="138" spans="1:15" s="91" customFormat="1" ht="45" customHeight="1">
      <c r="A138" s="324"/>
      <c r="B138" s="324"/>
      <c r="C138" s="90" t="s">
        <v>651</v>
      </c>
      <c r="D138" s="83" t="s">
        <v>370</v>
      </c>
      <c r="E138" s="83">
        <v>2</v>
      </c>
      <c r="F138" s="90" t="s">
        <v>627</v>
      </c>
      <c r="G138" s="83" t="s">
        <v>398</v>
      </c>
      <c r="H138" s="83">
        <v>2021</v>
      </c>
      <c r="I138" s="73">
        <v>39200</v>
      </c>
      <c r="J138" s="83" t="s">
        <v>372</v>
      </c>
      <c r="K138" s="83" t="s">
        <v>556</v>
      </c>
      <c r="L138" s="73"/>
      <c r="M138" s="72"/>
      <c r="N138" s="72"/>
      <c r="O138" s="72"/>
    </row>
    <row r="139" spans="1:15" s="91" customFormat="1" ht="45" customHeight="1">
      <c r="A139" s="324"/>
      <c r="B139" s="324"/>
      <c r="C139" s="83" t="s">
        <v>652</v>
      </c>
      <c r="D139" s="83" t="s">
        <v>370</v>
      </c>
      <c r="E139" s="83">
        <v>2</v>
      </c>
      <c r="F139" s="83" t="s">
        <v>408</v>
      </c>
      <c r="G139" s="83" t="s">
        <v>371</v>
      </c>
      <c r="H139" s="83">
        <v>2021</v>
      </c>
      <c r="I139" s="73">
        <v>33600</v>
      </c>
      <c r="J139" s="83" t="s">
        <v>372</v>
      </c>
      <c r="K139" s="83" t="s">
        <v>556</v>
      </c>
      <c r="L139" s="73"/>
      <c r="M139" s="72"/>
      <c r="N139" s="72"/>
      <c r="O139" s="72"/>
    </row>
    <row r="140" spans="1:15" s="91" customFormat="1" ht="45" customHeight="1">
      <c r="A140" s="324">
        <v>35</v>
      </c>
      <c r="B140" s="324" t="s">
        <v>333</v>
      </c>
      <c r="C140" s="83" t="s">
        <v>653</v>
      </c>
      <c r="D140" s="83" t="s">
        <v>370</v>
      </c>
      <c r="E140" s="83">
        <v>5</v>
      </c>
      <c r="F140" s="90" t="s">
        <v>627</v>
      </c>
      <c r="G140" s="83" t="s">
        <v>398</v>
      </c>
      <c r="H140" s="83">
        <v>2021</v>
      </c>
      <c r="I140" s="73">
        <v>62450</v>
      </c>
      <c r="J140" s="83" t="s">
        <v>360</v>
      </c>
      <c r="K140" s="83" t="s">
        <v>654</v>
      </c>
      <c r="L140" s="96"/>
      <c r="M140" s="72"/>
      <c r="N140" s="72"/>
      <c r="O140" s="72"/>
    </row>
    <row r="141" spans="1:15" s="91" customFormat="1" ht="45" customHeight="1">
      <c r="A141" s="324"/>
      <c r="B141" s="324"/>
      <c r="C141" s="83" t="s">
        <v>655</v>
      </c>
      <c r="D141" s="83" t="s">
        <v>370</v>
      </c>
      <c r="E141" s="83">
        <v>4</v>
      </c>
      <c r="F141" s="90" t="s">
        <v>627</v>
      </c>
      <c r="G141" s="83" t="s">
        <v>398</v>
      </c>
      <c r="H141" s="83">
        <v>2021</v>
      </c>
      <c r="I141" s="73">
        <v>59200</v>
      </c>
      <c r="J141" s="83" t="s">
        <v>360</v>
      </c>
      <c r="K141" s="83" t="s">
        <v>654</v>
      </c>
      <c r="L141" s="97"/>
      <c r="M141" s="98"/>
      <c r="N141" s="98"/>
      <c r="O141" s="98"/>
    </row>
    <row r="142" spans="1:15" s="91" customFormat="1" ht="45" customHeight="1">
      <c r="A142" s="324"/>
      <c r="B142" s="324"/>
      <c r="C142" s="83" t="s">
        <v>533</v>
      </c>
      <c r="D142" s="83" t="s">
        <v>5</v>
      </c>
      <c r="E142" s="83">
        <v>1</v>
      </c>
      <c r="F142" s="83" t="s">
        <v>531</v>
      </c>
      <c r="G142" s="83" t="s">
        <v>6</v>
      </c>
      <c r="H142" s="83">
        <v>2021</v>
      </c>
      <c r="I142" s="73">
        <v>11000</v>
      </c>
      <c r="J142" s="83" t="s">
        <v>372</v>
      </c>
      <c r="K142" s="83" t="s">
        <v>532</v>
      </c>
      <c r="L142" s="73"/>
      <c r="M142" s="72"/>
      <c r="N142" s="72"/>
      <c r="O142" s="72"/>
    </row>
    <row r="143" spans="1:15" s="91" customFormat="1" ht="45" customHeight="1">
      <c r="A143" s="324"/>
      <c r="B143" s="324"/>
      <c r="C143" s="83" t="s">
        <v>584</v>
      </c>
      <c r="D143" s="83" t="s">
        <v>370</v>
      </c>
      <c r="E143" s="83">
        <v>2</v>
      </c>
      <c r="F143" s="90" t="s">
        <v>627</v>
      </c>
      <c r="G143" s="83" t="s">
        <v>398</v>
      </c>
      <c r="H143" s="83">
        <v>2021</v>
      </c>
      <c r="I143" s="73">
        <v>39200</v>
      </c>
      <c r="J143" s="83" t="s">
        <v>360</v>
      </c>
      <c r="K143" s="83" t="s">
        <v>536</v>
      </c>
      <c r="L143" s="73"/>
      <c r="M143" s="72"/>
      <c r="N143" s="72"/>
      <c r="O143" s="72"/>
    </row>
    <row r="144" spans="1:15" s="91" customFormat="1" ht="45" customHeight="1">
      <c r="A144" s="324">
        <v>36</v>
      </c>
      <c r="B144" s="324" t="s">
        <v>656</v>
      </c>
      <c r="C144" s="83" t="s">
        <v>433</v>
      </c>
      <c r="D144" s="83" t="s">
        <v>395</v>
      </c>
      <c r="E144" s="83">
        <v>665.54</v>
      </c>
      <c r="F144" s="83"/>
      <c r="G144" s="83" t="s">
        <v>6</v>
      </c>
      <c r="H144" s="83">
        <v>2021</v>
      </c>
      <c r="I144" s="73">
        <v>4194659</v>
      </c>
      <c r="J144" s="83" t="s">
        <v>387</v>
      </c>
      <c r="K144" s="83" t="s">
        <v>657</v>
      </c>
      <c r="L144" s="73"/>
      <c r="M144" s="72"/>
      <c r="N144" s="72"/>
      <c r="O144" s="72"/>
    </row>
    <row r="145" spans="1:15" s="91" customFormat="1" ht="45" customHeight="1">
      <c r="A145" s="324"/>
      <c r="B145" s="324"/>
      <c r="C145" s="83" t="s">
        <v>533</v>
      </c>
      <c r="D145" s="83" t="s">
        <v>5</v>
      </c>
      <c r="E145" s="83">
        <v>1</v>
      </c>
      <c r="F145" s="83" t="s">
        <v>531</v>
      </c>
      <c r="G145" s="83" t="s">
        <v>6</v>
      </c>
      <c r="H145" s="89">
        <v>2021</v>
      </c>
      <c r="I145" s="73">
        <v>11000</v>
      </c>
      <c r="J145" s="83" t="s">
        <v>372</v>
      </c>
      <c r="K145" s="83" t="s">
        <v>532</v>
      </c>
      <c r="L145" s="73"/>
      <c r="M145" s="72"/>
      <c r="N145" s="72"/>
      <c r="O145" s="72"/>
    </row>
    <row r="146" spans="1:15" s="91" customFormat="1" ht="45" customHeight="1">
      <c r="A146" s="324"/>
      <c r="B146" s="324"/>
      <c r="C146" s="83" t="s">
        <v>617</v>
      </c>
      <c r="D146" s="83" t="s">
        <v>381</v>
      </c>
      <c r="E146" s="83">
        <v>4</v>
      </c>
      <c r="F146" s="83" t="s">
        <v>408</v>
      </c>
      <c r="G146" s="83" t="s">
        <v>398</v>
      </c>
      <c r="H146" s="83">
        <v>2021</v>
      </c>
      <c r="I146" s="73">
        <v>78400</v>
      </c>
      <c r="J146" s="83" t="s">
        <v>360</v>
      </c>
      <c r="K146" s="83" t="s">
        <v>422</v>
      </c>
      <c r="L146" s="73"/>
      <c r="M146" s="72"/>
      <c r="N146" s="72"/>
      <c r="O146" s="72"/>
    </row>
    <row r="147" spans="1:15" s="91" customFormat="1" ht="45" customHeight="1">
      <c r="A147" s="324">
        <v>37</v>
      </c>
      <c r="B147" s="324" t="s">
        <v>334</v>
      </c>
      <c r="C147" s="83" t="s">
        <v>533</v>
      </c>
      <c r="D147" s="83" t="s">
        <v>5</v>
      </c>
      <c r="E147" s="83">
        <v>1</v>
      </c>
      <c r="F147" s="83" t="s">
        <v>531</v>
      </c>
      <c r="G147" s="83" t="s">
        <v>6</v>
      </c>
      <c r="H147" s="89">
        <v>2021</v>
      </c>
      <c r="I147" s="73">
        <v>11000</v>
      </c>
      <c r="J147" s="83" t="s">
        <v>372</v>
      </c>
      <c r="K147" s="83" t="s">
        <v>532</v>
      </c>
      <c r="L147" s="73"/>
      <c r="M147" s="99"/>
      <c r="N147" s="72"/>
      <c r="O147" s="72"/>
    </row>
    <row r="148" spans="1:15" s="91" customFormat="1" ht="45" customHeight="1">
      <c r="A148" s="324"/>
      <c r="B148" s="324"/>
      <c r="C148" s="83" t="s">
        <v>617</v>
      </c>
      <c r="D148" s="83" t="s">
        <v>381</v>
      </c>
      <c r="E148" s="83">
        <v>2</v>
      </c>
      <c r="F148" s="90" t="s">
        <v>627</v>
      </c>
      <c r="G148" s="83" t="s">
        <v>398</v>
      </c>
      <c r="H148" s="83">
        <v>2021</v>
      </c>
      <c r="I148" s="73">
        <v>39200</v>
      </c>
      <c r="J148" s="83" t="s">
        <v>360</v>
      </c>
      <c r="K148" s="83" t="s">
        <v>422</v>
      </c>
      <c r="L148" s="73"/>
      <c r="M148" s="99"/>
      <c r="N148" s="72"/>
      <c r="O148" s="72"/>
    </row>
    <row r="149" spans="1:15" s="91" customFormat="1" ht="45" customHeight="1">
      <c r="A149" s="324"/>
      <c r="B149" s="324"/>
      <c r="C149" s="83" t="s">
        <v>658</v>
      </c>
      <c r="D149" s="83" t="s">
        <v>381</v>
      </c>
      <c r="E149" s="83">
        <v>2</v>
      </c>
      <c r="F149" s="83" t="s">
        <v>659</v>
      </c>
      <c r="G149" s="83" t="s">
        <v>371</v>
      </c>
      <c r="H149" s="83">
        <v>2021</v>
      </c>
      <c r="I149" s="73">
        <v>33600</v>
      </c>
      <c r="J149" s="83" t="s">
        <v>360</v>
      </c>
      <c r="K149" s="83" t="s">
        <v>422</v>
      </c>
      <c r="L149" s="83"/>
      <c r="M149" s="83"/>
      <c r="N149" s="83"/>
      <c r="O149" s="83"/>
    </row>
    <row r="150" spans="1:15" s="91" customFormat="1" ht="45" customHeight="1">
      <c r="A150" s="324">
        <v>38</v>
      </c>
      <c r="B150" s="324" t="s">
        <v>424</v>
      </c>
      <c r="C150" s="83" t="s">
        <v>533</v>
      </c>
      <c r="D150" s="83" t="s">
        <v>5</v>
      </c>
      <c r="E150" s="83">
        <v>1</v>
      </c>
      <c r="F150" s="83" t="s">
        <v>531</v>
      </c>
      <c r="G150" s="83" t="s">
        <v>6</v>
      </c>
      <c r="H150" s="89">
        <v>2021</v>
      </c>
      <c r="I150" s="73">
        <v>11000</v>
      </c>
      <c r="J150" s="83" t="s">
        <v>372</v>
      </c>
      <c r="K150" s="83" t="s">
        <v>532</v>
      </c>
      <c r="L150" s="73"/>
      <c r="M150" s="72"/>
      <c r="N150" s="72"/>
      <c r="O150" s="72"/>
    </row>
    <row r="151" spans="1:15" s="91" customFormat="1" ht="45" customHeight="1">
      <c r="A151" s="324"/>
      <c r="B151" s="324"/>
      <c r="C151" s="90" t="s">
        <v>651</v>
      </c>
      <c r="D151" s="83" t="s">
        <v>370</v>
      </c>
      <c r="E151" s="83">
        <v>2</v>
      </c>
      <c r="F151" s="83" t="s">
        <v>408</v>
      </c>
      <c r="G151" s="83" t="s">
        <v>398</v>
      </c>
      <c r="H151" s="83">
        <v>2021</v>
      </c>
      <c r="I151" s="73">
        <v>39200</v>
      </c>
      <c r="J151" s="83" t="s">
        <v>372</v>
      </c>
      <c r="K151" s="83" t="s">
        <v>556</v>
      </c>
      <c r="L151" s="73"/>
      <c r="M151" s="72"/>
      <c r="N151" s="72"/>
      <c r="O151" s="72"/>
    </row>
    <row r="152" spans="1:15" s="91" customFormat="1" ht="45" customHeight="1">
      <c r="A152" s="324"/>
      <c r="B152" s="324"/>
      <c r="C152" s="83" t="s">
        <v>652</v>
      </c>
      <c r="D152" s="83" t="s">
        <v>370</v>
      </c>
      <c r="E152" s="83">
        <v>3</v>
      </c>
      <c r="F152" s="83" t="s">
        <v>408</v>
      </c>
      <c r="G152" s="83" t="s">
        <v>371</v>
      </c>
      <c r="H152" s="83">
        <v>2021</v>
      </c>
      <c r="I152" s="73">
        <v>50400</v>
      </c>
      <c r="J152" s="83" t="s">
        <v>372</v>
      </c>
      <c r="K152" s="83" t="s">
        <v>556</v>
      </c>
      <c r="L152" s="73"/>
      <c r="M152" s="72"/>
      <c r="N152" s="72"/>
      <c r="O152" s="72"/>
    </row>
    <row r="153" spans="1:15" s="91" customFormat="1" ht="45" customHeight="1">
      <c r="A153" s="324">
        <v>39</v>
      </c>
      <c r="B153" s="324" t="s">
        <v>335</v>
      </c>
      <c r="C153" s="90" t="s">
        <v>534</v>
      </c>
      <c r="D153" s="83" t="s">
        <v>381</v>
      </c>
      <c r="E153" s="83" t="s">
        <v>660</v>
      </c>
      <c r="F153" s="90" t="s">
        <v>627</v>
      </c>
      <c r="G153" s="83" t="s">
        <v>398</v>
      </c>
      <c r="H153" s="83">
        <v>2021</v>
      </c>
      <c r="I153" s="73">
        <v>39200</v>
      </c>
      <c r="J153" s="83" t="s">
        <v>535</v>
      </c>
      <c r="K153" s="83" t="s">
        <v>536</v>
      </c>
      <c r="L153" s="73"/>
      <c r="M153" s="72"/>
      <c r="N153" s="72"/>
      <c r="O153" s="72"/>
    </row>
    <row r="154" spans="1:15" s="91" customFormat="1" ht="45" customHeight="1">
      <c r="A154" s="324"/>
      <c r="B154" s="324"/>
      <c r="C154" s="90" t="s">
        <v>661</v>
      </c>
      <c r="D154" s="83" t="s">
        <v>381</v>
      </c>
      <c r="E154" s="83">
        <v>3</v>
      </c>
      <c r="F154" s="83" t="s">
        <v>408</v>
      </c>
      <c r="G154" s="83" t="s">
        <v>6</v>
      </c>
      <c r="H154" s="83">
        <v>2021</v>
      </c>
      <c r="I154" s="73">
        <v>50400</v>
      </c>
      <c r="J154" s="83" t="s">
        <v>535</v>
      </c>
      <c r="K154" s="83" t="s">
        <v>536</v>
      </c>
      <c r="L154" s="73"/>
      <c r="M154" s="72"/>
      <c r="N154" s="72"/>
      <c r="O154" s="72"/>
    </row>
    <row r="155" spans="1:15" s="88" customFormat="1" ht="45" customHeight="1">
      <c r="A155" s="324"/>
      <c r="B155" s="324"/>
      <c r="C155" s="90" t="s">
        <v>533</v>
      </c>
      <c r="D155" s="83" t="s">
        <v>5</v>
      </c>
      <c r="E155" s="83">
        <v>1</v>
      </c>
      <c r="F155" s="83" t="s">
        <v>531</v>
      </c>
      <c r="G155" s="83" t="s">
        <v>6</v>
      </c>
      <c r="H155" s="83">
        <v>2021</v>
      </c>
      <c r="I155" s="73">
        <v>11000</v>
      </c>
      <c r="J155" s="83" t="s">
        <v>535</v>
      </c>
      <c r="K155" s="83" t="s">
        <v>532</v>
      </c>
      <c r="L155" s="73"/>
      <c r="M155" s="72"/>
      <c r="N155" s="72"/>
      <c r="O155" s="72"/>
    </row>
    <row r="156" spans="1:15" s="91" customFormat="1" ht="45" customHeight="1">
      <c r="A156" s="324">
        <v>40</v>
      </c>
      <c r="B156" s="324" t="s">
        <v>662</v>
      </c>
      <c r="C156" s="83" t="s">
        <v>558</v>
      </c>
      <c r="D156" s="83" t="s">
        <v>604</v>
      </c>
      <c r="E156" s="83">
        <v>1</v>
      </c>
      <c r="F156" s="83" t="s">
        <v>663</v>
      </c>
      <c r="G156" s="83"/>
      <c r="H156" s="83">
        <v>2021</v>
      </c>
      <c r="I156" s="73">
        <v>11000</v>
      </c>
      <c r="J156" s="83" t="s">
        <v>372</v>
      </c>
      <c r="K156" s="83" t="s">
        <v>532</v>
      </c>
      <c r="L156" s="73"/>
      <c r="M156" s="72"/>
      <c r="N156" s="72"/>
      <c r="O156" s="72"/>
    </row>
    <row r="157" spans="1:15" s="91" customFormat="1" ht="45" customHeight="1">
      <c r="A157" s="324"/>
      <c r="B157" s="324"/>
      <c r="C157" s="83" t="s">
        <v>664</v>
      </c>
      <c r="D157" s="83" t="s">
        <v>370</v>
      </c>
      <c r="E157" s="83">
        <v>2</v>
      </c>
      <c r="F157" s="83" t="s">
        <v>430</v>
      </c>
      <c r="G157" s="83" t="s">
        <v>398</v>
      </c>
      <c r="H157" s="83">
        <v>2021</v>
      </c>
      <c r="I157" s="73">
        <v>39200</v>
      </c>
      <c r="J157" s="83" t="s">
        <v>360</v>
      </c>
      <c r="K157" s="83" t="s">
        <v>536</v>
      </c>
      <c r="L157" s="73"/>
      <c r="M157" s="72"/>
      <c r="N157" s="72"/>
      <c r="O157" s="72"/>
    </row>
    <row r="158" spans="1:15" s="88" customFormat="1" ht="45" customHeight="1">
      <c r="A158" s="324"/>
      <c r="B158" s="324"/>
      <c r="C158" s="83" t="s">
        <v>665</v>
      </c>
      <c r="D158" s="83" t="s">
        <v>370</v>
      </c>
      <c r="E158" s="83">
        <v>6</v>
      </c>
      <c r="F158" s="83" t="s">
        <v>408</v>
      </c>
      <c r="G158" s="83" t="s">
        <v>371</v>
      </c>
      <c r="H158" s="83">
        <v>2021</v>
      </c>
      <c r="I158" s="73">
        <v>99600</v>
      </c>
      <c r="J158" s="83" t="s">
        <v>360</v>
      </c>
      <c r="K158" s="83" t="s">
        <v>536</v>
      </c>
      <c r="L158" s="73"/>
      <c r="M158" s="72"/>
      <c r="N158" s="72"/>
      <c r="O158" s="72"/>
    </row>
    <row r="159" spans="1:15" s="91" customFormat="1" ht="45" customHeight="1">
      <c r="A159" s="324">
        <v>41</v>
      </c>
      <c r="B159" s="324" t="s">
        <v>428</v>
      </c>
      <c r="C159" s="83" t="s">
        <v>433</v>
      </c>
      <c r="D159" s="83" t="s">
        <v>395</v>
      </c>
      <c r="E159" s="83">
        <v>665.54</v>
      </c>
      <c r="F159" s="83"/>
      <c r="G159" s="83" t="s">
        <v>6</v>
      </c>
      <c r="H159" s="83">
        <v>2021</v>
      </c>
      <c r="I159" s="73">
        <v>3620925</v>
      </c>
      <c r="J159" s="83" t="s">
        <v>387</v>
      </c>
      <c r="K159" s="83" t="s">
        <v>388</v>
      </c>
      <c r="L159" s="73"/>
      <c r="M159" s="72"/>
      <c r="N159" s="72"/>
      <c r="O159" s="72"/>
    </row>
    <row r="160" spans="1:15" s="91" customFormat="1" ht="45" customHeight="1">
      <c r="A160" s="324"/>
      <c r="B160" s="324"/>
      <c r="C160" s="83" t="s">
        <v>558</v>
      </c>
      <c r="D160" s="83" t="s">
        <v>5</v>
      </c>
      <c r="E160" s="83">
        <v>1</v>
      </c>
      <c r="F160" s="83" t="s">
        <v>531</v>
      </c>
      <c r="G160" s="83" t="s">
        <v>6</v>
      </c>
      <c r="H160" s="83">
        <v>2021</v>
      </c>
      <c r="I160" s="73">
        <v>11000</v>
      </c>
      <c r="J160" s="83" t="s">
        <v>372</v>
      </c>
      <c r="K160" s="83" t="s">
        <v>532</v>
      </c>
      <c r="L160" s="73"/>
      <c r="M160" s="72"/>
      <c r="N160" s="72"/>
      <c r="O160" s="72"/>
    </row>
    <row r="161" spans="1:15" s="88" customFormat="1" ht="45" customHeight="1">
      <c r="A161" s="324"/>
      <c r="B161" s="324"/>
      <c r="C161" s="83" t="s">
        <v>666</v>
      </c>
      <c r="D161" s="83" t="s">
        <v>370</v>
      </c>
      <c r="E161" s="83">
        <v>2</v>
      </c>
      <c r="F161" s="83" t="s">
        <v>430</v>
      </c>
      <c r="G161" s="83" t="s">
        <v>398</v>
      </c>
      <c r="H161" s="83">
        <v>2021</v>
      </c>
      <c r="I161" s="73">
        <v>39200</v>
      </c>
      <c r="J161" s="83" t="s">
        <v>372</v>
      </c>
      <c r="K161" s="83" t="s">
        <v>667</v>
      </c>
      <c r="L161" s="73"/>
      <c r="M161" s="72"/>
      <c r="N161" s="72"/>
      <c r="O161" s="72"/>
    </row>
    <row r="162" spans="1:15" s="91" customFormat="1" ht="45" customHeight="1">
      <c r="A162" s="324"/>
      <c r="B162" s="324"/>
      <c r="C162" s="83" t="s">
        <v>668</v>
      </c>
      <c r="D162" s="83" t="s">
        <v>381</v>
      </c>
      <c r="E162" s="83">
        <v>1</v>
      </c>
      <c r="F162" s="83"/>
      <c r="G162" s="83" t="s">
        <v>373</v>
      </c>
      <c r="H162" s="83">
        <v>2021</v>
      </c>
      <c r="I162" s="73">
        <v>17000</v>
      </c>
      <c r="J162" s="83" t="s">
        <v>372</v>
      </c>
      <c r="K162" s="83" t="s">
        <v>669</v>
      </c>
      <c r="L162" s="73"/>
      <c r="M162" s="72"/>
      <c r="N162" s="72"/>
      <c r="O162" s="72"/>
    </row>
    <row r="163" spans="1:15" s="91" customFormat="1" ht="45" customHeight="1">
      <c r="A163" s="324">
        <v>42</v>
      </c>
      <c r="B163" s="324" t="s">
        <v>429</v>
      </c>
      <c r="C163" s="83" t="s">
        <v>530</v>
      </c>
      <c r="D163" s="83" t="s">
        <v>5</v>
      </c>
      <c r="E163" s="83">
        <v>1</v>
      </c>
      <c r="F163" s="83" t="s">
        <v>531</v>
      </c>
      <c r="G163" s="83" t="s">
        <v>6</v>
      </c>
      <c r="H163" s="83">
        <v>2021</v>
      </c>
      <c r="I163" s="73">
        <v>11000</v>
      </c>
      <c r="J163" s="83" t="s">
        <v>372</v>
      </c>
      <c r="K163" s="83" t="s">
        <v>532</v>
      </c>
      <c r="L163" s="73"/>
      <c r="M163" s="72"/>
      <c r="N163" s="72"/>
      <c r="O163" s="72"/>
    </row>
    <row r="164" spans="1:15" s="91" customFormat="1" ht="45" customHeight="1">
      <c r="A164" s="324"/>
      <c r="B164" s="324"/>
      <c r="C164" s="90" t="s">
        <v>534</v>
      </c>
      <c r="D164" s="83" t="s">
        <v>370</v>
      </c>
      <c r="E164" s="83">
        <v>4</v>
      </c>
      <c r="F164" s="83" t="s">
        <v>430</v>
      </c>
      <c r="G164" s="83" t="s">
        <v>398</v>
      </c>
      <c r="H164" s="83">
        <v>2021</v>
      </c>
      <c r="I164" s="73">
        <v>78400</v>
      </c>
      <c r="J164" s="83" t="s">
        <v>535</v>
      </c>
      <c r="K164" s="83" t="s">
        <v>536</v>
      </c>
      <c r="L164" s="73"/>
      <c r="M164" s="72"/>
      <c r="N164" s="72"/>
      <c r="O164" s="72"/>
    </row>
    <row r="165" spans="1:15" s="91" customFormat="1" ht="45" customHeight="1">
      <c r="A165" s="324">
        <v>43</v>
      </c>
      <c r="B165" s="324" t="s">
        <v>670</v>
      </c>
      <c r="C165" s="90" t="s">
        <v>671</v>
      </c>
      <c r="D165" s="83" t="s">
        <v>395</v>
      </c>
      <c r="E165" s="83">
        <v>612.32</v>
      </c>
      <c r="F165" s="83"/>
      <c r="G165" s="83" t="s">
        <v>6</v>
      </c>
      <c r="H165" s="83">
        <v>2021</v>
      </c>
      <c r="I165" s="73">
        <v>2544801</v>
      </c>
      <c r="J165" s="83" t="s">
        <v>387</v>
      </c>
      <c r="K165" s="83" t="s">
        <v>388</v>
      </c>
      <c r="L165" s="73"/>
      <c r="M165" s="72"/>
      <c r="N165" s="72"/>
      <c r="O165" s="72"/>
    </row>
    <row r="166" spans="1:15" s="91" customFormat="1" ht="45" customHeight="1">
      <c r="A166" s="324"/>
      <c r="B166" s="324"/>
      <c r="C166" s="90" t="s">
        <v>534</v>
      </c>
      <c r="D166" s="83" t="s">
        <v>370</v>
      </c>
      <c r="E166" s="83">
        <v>2</v>
      </c>
      <c r="F166" s="83" t="s">
        <v>430</v>
      </c>
      <c r="G166" s="83" t="s">
        <v>398</v>
      </c>
      <c r="H166" s="83">
        <v>2021</v>
      </c>
      <c r="I166" s="73">
        <v>39200</v>
      </c>
      <c r="J166" s="83" t="s">
        <v>535</v>
      </c>
      <c r="K166" s="83" t="s">
        <v>536</v>
      </c>
      <c r="L166" s="73"/>
      <c r="M166" s="72"/>
      <c r="N166" s="72"/>
      <c r="O166" s="72"/>
    </row>
    <row r="167" spans="1:15" s="91" customFormat="1" ht="45" customHeight="1">
      <c r="A167" s="324"/>
      <c r="B167" s="324"/>
      <c r="C167" s="90" t="s">
        <v>534</v>
      </c>
      <c r="D167" s="83" t="s">
        <v>370</v>
      </c>
      <c r="E167" s="83">
        <v>4</v>
      </c>
      <c r="F167" s="83" t="s">
        <v>430</v>
      </c>
      <c r="G167" s="83" t="s">
        <v>398</v>
      </c>
      <c r="H167" s="83">
        <v>2021</v>
      </c>
      <c r="I167" s="73">
        <v>78400</v>
      </c>
      <c r="J167" s="83" t="s">
        <v>535</v>
      </c>
      <c r="K167" s="83" t="s">
        <v>672</v>
      </c>
      <c r="L167" s="73"/>
      <c r="M167" s="72"/>
      <c r="N167" s="72"/>
      <c r="O167" s="72"/>
    </row>
    <row r="168" spans="1:15" s="91" customFormat="1" ht="45" customHeight="1">
      <c r="A168" s="324"/>
      <c r="B168" s="324"/>
      <c r="C168" s="83" t="s">
        <v>533</v>
      </c>
      <c r="D168" s="83" t="s">
        <v>5</v>
      </c>
      <c r="E168" s="83">
        <v>1</v>
      </c>
      <c r="F168" s="83" t="s">
        <v>531</v>
      </c>
      <c r="G168" s="83" t="s">
        <v>6</v>
      </c>
      <c r="H168" s="89">
        <v>2021</v>
      </c>
      <c r="I168" s="57">
        <v>11000</v>
      </c>
      <c r="J168" s="83" t="s">
        <v>372</v>
      </c>
      <c r="K168" s="83" t="s">
        <v>532</v>
      </c>
      <c r="L168" s="57"/>
      <c r="M168" s="98"/>
      <c r="N168" s="98"/>
      <c r="O168" s="98"/>
    </row>
    <row r="169" spans="1:15" s="91" customFormat="1" ht="45" customHeight="1">
      <c r="A169" s="324">
        <v>44</v>
      </c>
      <c r="B169" s="324" t="s">
        <v>432</v>
      </c>
      <c r="C169" s="83" t="s">
        <v>533</v>
      </c>
      <c r="D169" s="83" t="s">
        <v>5</v>
      </c>
      <c r="E169" s="83">
        <v>1</v>
      </c>
      <c r="F169" s="83" t="s">
        <v>531</v>
      </c>
      <c r="G169" s="83" t="s">
        <v>6</v>
      </c>
      <c r="H169" s="89">
        <v>2021</v>
      </c>
      <c r="I169" s="73">
        <v>11000</v>
      </c>
      <c r="J169" s="83" t="s">
        <v>372</v>
      </c>
      <c r="K169" s="83" t="s">
        <v>532</v>
      </c>
      <c r="L169" s="73"/>
      <c r="M169" s="72"/>
      <c r="N169" s="72"/>
      <c r="O169" s="72"/>
    </row>
    <row r="170" spans="1:15" s="88" customFormat="1" ht="45" customHeight="1">
      <c r="A170" s="324"/>
      <c r="B170" s="324"/>
      <c r="C170" s="83" t="s">
        <v>673</v>
      </c>
      <c r="D170" s="83" t="s">
        <v>370</v>
      </c>
      <c r="E170" s="83">
        <v>5</v>
      </c>
      <c r="F170" s="83" t="s">
        <v>409</v>
      </c>
      <c r="G170" s="83" t="s">
        <v>371</v>
      </c>
      <c r="H170" s="83">
        <v>2021</v>
      </c>
      <c r="I170" s="73">
        <v>84000</v>
      </c>
      <c r="J170" s="83" t="s">
        <v>360</v>
      </c>
      <c r="K170" s="83" t="s">
        <v>422</v>
      </c>
      <c r="L170" s="73"/>
      <c r="M170" s="72"/>
      <c r="N170" s="72"/>
      <c r="O170" s="72"/>
    </row>
    <row r="171" spans="1:15" s="91" customFormat="1" ht="45" customHeight="1">
      <c r="A171" s="324"/>
      <c r="B171" s="324"/>
      <c r="C171" s="83" t="s">
        <v>617</v>
      </c>
      <c r="D171" s="83" t="s">
        <v>381</v>
      </c>
      <c r="E171" s="83">
        <v>2</v>
      </c>
      <c r="F171" s="83" t="s">
        <v>430</v>
      </c>
      <c r="G171" s="83" t="s">
        <v>398</v>
      </c>
      <c r="H171" s="83">
        <v>2021</v>
      </c>
      <c r="I171" s="73">
        <v>39200</v>
      </c>
      <c r="J171" s="83" t="s">
        <v>360</v>
      </c>
      <c r="K171" s="83" t="s">
        <v>422</v>
      </c>
      <c r="L171" s="73"/>
      <c r="M171" s="72"/>
      <c r="N171" s="72"/>
      <c r="O171" s="72"/>
    </row>
    <row r="172" spans="1:15" s="91" customFormat="1" ht="45" customHeight="1">
      <c r="A172" s="324"/>
      <c r="B172" s="324"/>
      <c r="C172" s="83" t="s">
        <v>674</v>
      </c>
      <c r="D172" s="83" t="s">
        <v>426</v>
      </c>
      <c r="E172" s="83">
        <v>1</v>
      </c>
      <c r="F172" s="83" t="s">
        <v>675</v>
      </c>
      <c r="G172" s="83" t="s">
        <v>437</v>
      </c>
      <c r="H172" s="83">
        <v>2021</v>
      </c>
      <c r="I172" s="73">
        <v>71250</v>
      </c>
      <c r="J172" s="83" t="s">
        <v>360</v>
      </c>
      <c r="K172" s="83" t="s">
        <v>422</v>
      </c>
      <c r="L172" s="73"/>
      <c r="M172" s="72"/>
      <c r="N172" s="72"/>
      <c r="O172" s="72"/>
    </row>
    <row r="173" spans="1:15" s="88" customFormat="1" ht="45" customHeight="1">
      <c r="A173" s="324">
        <v>45</v>
      </c>
      <c r="B173" s="324" t="s">
        <v>676</v>
      </c>
      <c r="C173" s="90" t="s">
        <v>611</v>
      </c>
      <c r="D173" s="90" t="s">
        <v>370</v>
      </c>
      <c r="E173" s="90">
        <v>2</v>
      </c>
      <c r="F173" s="90" t="s">
        <v>430</v>
      </c>
      <c r="G173" s="83" t="s">
        <v>398</v>
      </c>
      <c r="H173" s="89">
        <v>2021</v>
      </c>
      <c r="I173" s="92">
        <v>39200</v>
      </c>
      <c r="J173" s="90" t="s">
        <v>360</v>
      </c>
      <c r="K173" s="90" t="s">
        <v>536</v>
      </c>
      <c r="L173" s="73"/>
      <c r="M173" s="72"/>
      <c r="N173" s="72"/>
      <c r="O173" s="72"/>
    </row>
    <row r="174" spans="1:15" s="91" customFormat="1" ht="45" customHeight="1">
      <c r="A174" s="324"/>
      <c r="B174" s="324"/>
      <c r="C174" s="90" t="s">
        <v>610</v>
      </c>
      <c r="D174" s="90" t="s">
        <v>370</v>
      </c>
      <c r="E174" s="90">
        <v>1</v>
      </c>
      <c r="F174" s="90" t="s">
        <v>409</v>
      </c>
      <c r="G174" s="83" t="s">
        <v>371</v>
      </c>
      <c r="H174" s="89">
        <v>2021</v>
      </c>
      <c r="I174" s="92">
        <v>16800</v>
      </c>
      <c r="J174" s="83" t="s">
        <v>372</v>
      </c>
      <c r="K174" s="90" t="s">
        <v>677</v>
      </c>
      <c r="L174" s="73"/>
      <c r="M174" s="72"/>
      <c r="N174" s="72"/>
      <c r="O174" s="72"/>
    </row>
    <row r="175" spans="1:15" s="91" customFormat="1" ht="45" customHeight="1">
      <c r="A175" s="324"/>
      <c r="B175" s="324"/>
      <c r="C175" s="90" t="s">
        <v>533</v>
      </c>
      <c r="D175" s="90" t="s">
        <v>604</v>
      </c>
      <c r="E175" s="90">
        <v>1</v>
      </c>
      <c r="F175" s="90" t="s">
        <v>531</v>
      </c>
      <c r="G175" s="83" t="s">
        <v>6</v>
      </c>
      <c r="H175" s="89">
        <v>2021</v>
      </c>
      <c r="I175" s="92">
        <v>11000</v>
      </c>
      <c r="J175" s="90" t="s">
        <v>372</v>
      </c>
      <c r="K175" s="90" t="s">
        <v>532</v>
      </c>
      <c r="L175" s="73"/>
      <c r="M175" s="72"/>
      <c r="N175" s="72"/>
      <c r="O175" s="72"/>
    </row>
    <row r="176" spans="1:15" s="88" customFormat="1" ht="45" customHeight="1">
      <c r="A176" s="324">
        <v>46</v>
      </c>
      <c r="B176" s="324" t="s">
        <v>678</v>
      </c>
      <c r="C176" s="83" t="s">
        <v>533</v>
      </c>
      <c r="D176" s="83" t="s">
        <v>5</v>
      </c>
      <c r="E176" s="83">
        <v>1</v>
      </c>
      <c r="F176" s="83" t="s">
        <v>531</v>
      </c>
      <c r="G176" s="83" t="s">
        <v>6</v>
      </c>
      <c r="H176" s="89">
        <v>2021</v>
      </c>
      <c r="I176" s="73">
        <v>11000</v>
      </c>
      <c r="J176" s="83" t="s">
        <v>372</v>
      </c>
      <c r="K176" s="83" t="s">
        <v>532</v>
      </c>
      <c r="L176" s="73"/>
      <c r="M176" s="72"/>
      <c r="N176" s="72"/>
      <c r="O176" s="72"/>
    </row>
    <row r="177" spans="1:15" s="91" customFormat="1" ht="45" customHeight="1">
      <c r="A177" s="324"/>
      <c r="B177" s="324"/>
      <c r="C177" s="83" t="s">
        <v>679</v>
      </c>
      <c r="D177" s="83" t="s">
        <v>5</v>
      </c>
      <c r="E177" s="83">
        <v>1</v>
      </c>
      <c r="F177" s="83" t="s">
        <v>392</v>
      </c>
      <c r="G177" s="83" t="s">
        <v>6</v>
      </c>
      <c r="H177" s="83">
        <v>2021</v>
      </c>
      <c r="I177" s="73">
        <v>13500</v>
      </c>
      <c r="J177" s="83" t="s">
        <v>372</v>
      </c>
      <c r="K177" s="83" t="s">
        <v>680</v>
      </c>
      <c r="L177" s="73"/>
      <c r="M177" s="72"/>
      <c r="N177" s="72"/>
      <c r="O177" s="72"/>
    </row>
    <row r="178" spans="1:15" s="91" customFormat="1" ht="45" customHeight="1">
      <c r="A178" s="83">
        <v>47</v>
      </c>
      <c r="B178" s="83" t="s">
        <v>681</v>
      </c>
      <c r="C178" s="90" t="s">
        <v>533</v>
      </c>
      <c r="D178" s="83" t="s">
        <v>5</v>
      </c>
      <c r="E178" s="90">
        <v>1</v>
      </c>
      <c r="F178" s="90" t="s">
        <v>531</v>
      </c>
      <c r="G178" s="90" t="s">
        <v>6</v>
      </c>
      <c r="H178" s="83">
        <v>2021</v>
      </c>
      <c r="I178" s="92">
        <v>11000</v>
      </c>
      <c r="J178" s="90" t="s">
        <v>372</v>
      </c>
      <c r="K178" s="83" t="s">
        <v>532</v>
      </c>
      <c r="L178" s="73"/>
      <c r="M178" s="72"/>
      <c r="N178" s="72"/>
      <c r="O178" s="72"/>
    </row>
    <row r="179" spans="1:15" s="88" customFormat="1" ht="45" customHeight="1">
      <c r="A179" s="324">
        <v>48</v>
      </c>
      <c r="B179" s="324" t="s">
        <v>347</v>
      </c>
      <c r="C179" s="83" t="s">
        <v>533</v>
      </c>
      <c r="D179" s="83" t="s">
        <v>5</v>
      </c>
      <c r="E179" s="83">
        <v>1</v>
      </c>
      <c r="F179" s="83" t="s">
        <v>531</v>
      </c>
      <c r="G179" s="83" t="s">
        <v>6</v>
      </c>
      <c r="H179" s="89">
        <v>2021</v>
      </c>
      <c r="I179" s="73">
        <v>11000</v>
      </c>
      <c r="J179" s="83" t="s">
        <v>372</v>
      </c>
      <c r="K179" s="83" t="s">
        <v>532</v>
      </c>
      <c r="L179" s="73"/>
      <c r="M179" s="72"/>
      <c r="N179" s="72"/>
      <c r="O179" s="72"/>
    </row>
    <row r="180" spans="1:15" s="91" customFormat="1" ht="45" customHeight="1">
      <c r="A180" s="324"/>
      <c r="B180" s="324"/>
      <c r="C180" s="83" t="s">
        <v>682</v>
      </c>
      <c r="D180" s="83" t="s">
        <v>5</v>
      </c>
      <c r="E180" s="83">
        <v>1</v>
      </c>
      <c r="F180" s="83" t="s">
        <v>683</v>
      </c>
      <c r="G180" s="83" t="s">
        <v>6</v>
      </c>
      <c r="H180" s="89">
        <v>2021</v>
      </c>
      <c r="I180" s="73">
        <v>14600</v>
      </c>
      <c r="J180" s="83" t="s">
        <v>571</v>
      </c>
      <c r="K180" s="83" t="s">
        <v>684</v>
      </c>
      <c r="L180" s="73"/>
      <c r="M180" s="72"/>
      <c r="N180" s="72"/>
      <c r="O180" s="72"/>
    </row>
    <row r="181" spans="1:15" s="91" customFormat="1" ht="45" customHeight="1">
      <c r="A181" s="324">
        <v>49</v>
      </c>
      <c r="B181" s="324" t="s">
        <v>685</v>
      </c>
      <c r="C181" s="83" t="s">
        <v>533</v>
      </c>
      <c r="D181" s="83" t="s">
        <v>5</v>
      </c>
      <c r="E181" s="83">
        <v>1</v>
      </c>
      <c r="F181" s="83" t="s">
        <v>531</v>
      </c>
      <c r="G181" s="83" t="s">
        <v>6</v>
      </c>
      <c r="H181" s="89">
        <v>2021</v>
      </c>
      <c r="I181" s="73">
        <v>11000</v>
      </c>
      <c r="J181" s="83" t="s">
        <v>372</v>
      </c>
      <c r="K181" s="83" t="s">
        <v>532</v>
      </c>
      <c r="L181" s="73"/>
      <c r="M181" s="99"/>
      <c r="N181" s="72"/>
      <c r="O181" s="72"/>
    </row>
    <row r="182" spans="1:15" s="88" customFormat="1" ht="45" customHeight="1">
      <c r="A182" s="324"/>
      <c r="B182" s="324"/>
      <c r="C182" s="83" t="s">
        <v>686</v>
      </c>
      <c r="D182" s="83" t="s">
        <v>426</v>
      </c>
      <c r="E182" s="83">
        <v>1</v>
      </c>
      <c r="F182" s="83"/>
      <c r="G182" s="83"/>
      <c r="H182" s="89">
        <v>2021</v>
      </c>
      <c r="I182" s="73">
        <v>47240</v>
      </c>
      <c r="J182" s="83" t="s">
        <v>372</v>
      </c>
      <c r="K182" s="83" t="s">
        <v>422</v>
      </c>
      <c r="L182" s="73"/>
      <c r="M182" s="99"/>
      <c r="N182" s="72"/>
      <c r="O182" s="72"/>
    </row>
    <row r="183" spans="1:15" s="91" customFormat="1" ht="45" customHeight="1">
      <c r="A183" s="324">
        <v>50</v>
      </c>
      <c r="B183" s="324" t="s">
        <v>508</v>
      </c>
      <c r="C183" s="83" t="s">
        <v>687</v>
      </c>
      <c r="D183" s="83" t="s">
        <v>395</v>
      </c>
      <c r="E183" s="83">
        <v>326.34</v>
      </c>
      <c r="F183" s="83"/>
      <c r="G183" s="83" t="s">
        <v>6</v>
      </c>
      <c r="H183" s="89">
        <v>2021</v>
      </c>
      <c r="I183" s="73">
        <v>3052882</v>
      </c>
      <c r="J183" s="83" t="s">
        <v>387</v>
      </c>
      <c r="K183" s="83" t="s">
        <v>540</v>
      </c>
      <c r="L183" s="73"/>
      <c r="M183" s="99"/>
      <c r="N183" s="72"/>
      <c r="O183" s="72"/>
    </row>
    <row r="184" spans="1:15" s="91" customFormat="1" ht="45" customHeight="1">
      <c r="A184" s="324"/>
      <c r="B184" s="324"/>
      <c r="C184" s="83" t="s">
        <v>433</v>
      </c>
      <c r="D184" s="83" t="s">
        <v>395</v>
      </c>
      <c r="E184" s="83">
        <v>890.52</v>
      </c>
      <c r="F184" s="83"/>
      <c r="G184" s="83" t="s">
        <v>6</v>
      </c>
      <c r="H184" s="89">
        <v>2020</v>
      </c>
      <c r="I184" s="73">
        <v>5411911</v>
      </c>
      <c r="J184" s="83" t="s">
        <v>387</v>
      </c>
      <c r="K184" s="83" t="s">
        <v>688</v>
      </c>
      <c r="L184" s="73"/>
      <c r="M184" s="99"/>
      <c r="N184" s="72"/>
      <c r="O184" s="72"/>
    </row>
    <row r="185" spans="1:15" s="91" customFormat="1" ht="45" customHeight="1">
      <c r="A185" s="324"/>
      <c r="B185" s="324"/>
      <c r="C185" s="83" t="s">
        <v>689</v>
      </c>
      <c r="D185" s="83" t="s">
        <v>5</v>
      </c>
      <c r="E185" s="83">
        <v>1</v>
      </c>
      <c r="F185" s="83" t="s">
        <v>531</v>
      </c>
      <c r="G185" s="83" t="s">
        <v>6</v>
      </c>
      <c r="H185" s="89">
        <v>2021</v>
      </c>
      <c r="I185" s="73">
        <v>11000</v>
      </c>
      <c r="J185" s="83" t="s">
        <v>372</v>
      </c>
      <c r="K185" s="83" t="s">
        <v>532</v>
      </c>
      <c r="L185" s="73"/>
      <c r="M185" s="99"/>
      <c r="N185" s="72"/>
      <c r="O185" s="72"/>
    </row>
    <row r="186" spans="1:15" s="91" customFormat="1" ht="45" customHeight="1">
      <c r="A186" s="324"/>
      <c r="B186" s="324"/>
      <c r="C186" s="83" t="s">
        <v>690</v>
      </c>
      <c r="D186" s="83" t="s">
        <v>370</v>
      </c>
      <c r="E186" s="83">
        <v>1</v>
      </c>
      <c r="F186" s="83" t="s">
        <v>408</v>
      </c>
      <c r="G186" s="83" t="s">
        <v>6</v>
      </c>
      <c r="H186" s="89">
        <v>2021</v>
      </c>
      <c r="I186" s="73">
        <v>16800</v>
      </c>
      <c r="J186" s="83" t="s">
        <v>372</v>
      </c>
      <c r="K186" s="83" t="s">
        <v>422</v>
      </c>
      <c r="L186" s="73"/>
      <c r="M186" s="99"/>
      <c r="N186" s="72"/>
      <c r="O186" s="72"/>
    </row>
    <row r="187" spans="1:15" s="88" customFormat="1" ht="45" customHeight="1">
      <c r="A187" s="324">
        <v>51</v>
      </c>
      <c r="B187" s="324" t="s">
        <v>691</v>
      </c>
      <c r="C187" s="83" t="s">
        <v>533</v>
      </c>
      <c r="D187" s="83" t="s">
        <v>5</v>
      </c>
      <c r="E187" s="83">
        <v>1</v>
      </c>
      <c r="F187" s="83" t="s">
        <v>531</v>
      </c>
      <c r="G187" s="83" t="s">
        <v>6</v>
      </c>
      <c r="H187" s="83">
        <v>2021</v>
      </c>
      <c r="I187" s="73">
        <v>11000</v>
      </c>
      <c r="J187" s="83" t="s">
        <v>372</v>
      </c>
      <c r="K187" s="83" t="s">
        <v>532</v>
      </c>
      <c r="L187" s="73"/>
      <c r="M187" s="72"/>
      <c r="N187" s="72"/>
      <c r="O187" s="72"/>
    </row>
    <row r="188" spans="1:15" s="91" customFormat="1" ht="45" customHeight="1">
      <c r="A188" s="324"/>
      <c r="B188" s="324"/>
      <c r="C188" s="83" t="s">
        <v>692</v>
      </c>
      <c r="D188" s="83" t="s">
        <v>370</v>
      </c>
      <c r="E188" s="83">
        <v>2</v>
      </c>
      <c r="F188" s="83" t="s">
        <v>393</v>
      </c>
      <c r="G188" s="83" t="s">
        <v>375</v>
      </c>
      <c r="H188" s="83">
        <v>2021</v>
      </c>
      <c r="I188" s="73">
        <v>23600</v>
      </c>
      <c r="J188" s="83" t="s">
        <v>372</v>
      </c>
      <c r="K188" s="83" t="s">
        <v>556</v>
      </c>
      <c r="L188" s="73"/>
      <c r="M188" s="72"/>
      <c r="N188" s="72"/>
      <c r="O188" s="72"/>
    </row>
    <row r="189" spans="1:15" s="91" customFormat="1" ht="45" customHeight="1">
      <c r="A189" s="324"/>
      <c r="B189" s="324"/>
      <c r="C189" s="83" t="s">
        <v>693</v>
      </c>
      <c r="D189" s="83" t="s">
        <v>370</v>
      </c>
      <c r="E189" s="83">
        <v>1</v>
      </c>
      <c r="F189" s="83" t="s">
        <v>694</v>
      </c>
      <c r="G189" s="83" t="s">
        <v>404</v>
      </c>
      <c r="H189" s="83">
        <v>2021</v>
      </c>
      <c r="I189" s="73">
        <v>12800</v>
      </c>
      <c r="J189" s="83" t="s">
        <v>372</v>
      </c>
      <c r="K189" s="83" t="s">
        <v>556</v>
      </c>
      <c r="L189" s="73"/>
      <c r="M189" s="72"/>
      <c r="N189" s="72"/>
      <c r="O189" s="72"/>
    </row>
    <row r="190" spans="1:15" s="91" customFormat="1" ht="45" customHeight="1">
      <c r="A190" s="324">
        <v>52</v>
      </c>
      <c r="B190" s="324" t="s">
        <v>695</v>
      </c>
      <c r="C190" s="83" t="s">
        <v>533</v>
      </c>
      <c r="D190" s="83" t="s">
        <v>5</v>
      </c>
      <c r="E190" s="83">
        <v>1</v>
      </c>
      <c r="F190" s="83" t="s">
        <v>531</v>
      </c>
      <c r="G190" s="83" t="s">
        <v>6</v>
      </c>
      <c r="H190" s="83">
        <v>2021</v>
      </c>
      <c r="I190" s="73">
        <v>11000</v>
      </c>
      <c r="J190" s="83" t="s">
        <v>372</v>
      </c>
      <c r="K190" s="83" t="s">
        <v>532</v>
      </c>
      <c r="L190" s="73"/>
      <c r="M190" s="72"/>
      <c r="N190" s="72"/>
      <c r="O190" s="72"/>
    </row>
    <row r="191" spans="1:15" s="91" customFormat="1" ht="45" customHeight="1">
      <c r="A191" s="324"/>
      <c r="B191" s="324"/>
      <c r="C191" s="83" t="s">
        <v>8</v>
      </c>
      <c r="D191" s="83" t="s">
        <v>5</v>
      </c>
      <c r="E191" s="83">
        <v>1</v>
      </c>
      <c r="F191" s="83" t="s">
        <v>6</v>
      </c>
      <c r="G191" s="83" t="s">
        <v>6</v>
      </c>
      <c r="H191" s="83">
        <v>2021</v>
      </c>
      <c r="I191" s="73">
        <v>13500</v>
      </c>
      <c r="J191" s="83" t="s">
        <v>383</v>
      </c>
      <c r="K191" s="83" t="s">
        <v>696</v>
      </c>
      <c r="L191" s="73"/>
      <c r="M191" s="72"/>
      <c r="N191" s="72"/>
      <c r="O191" s="72"/>
    </row>
    <row r="192" spans="1:15" s="91" customFormat="1" ht="45" customHeight="1">
      <c r="A192" s="324"/>
      <c r="B192" s="324"/>
      <c r="C192" s="83" t="s">
        <v>559</v>
      </c>
      <c r="D192" s="83" t="s">
        <v>5</v>
      </c>
      <c r="E192" s="83">
        <v>1</v>
      </c>
      <c r="F192" s="83"/>
      <c r="G192" s="83"/>
      <c r="H192" s="83">
        <v>2021</v>
      </c>
      <c r="I192" s="73">
        <v>45620</v>
      </c>
      <c r="J192" s="83" t="s">
        <v>372</v>
      </c>
      <c r="K192" s="83" t="s">
        <v>556</v>
      </c>
      <c r="L192" s="73"/>
      <c r="M192" s="72"/>
      <c r="N192" s="72"/>
      <c r="O192" s="72"/>
    </row>
    <row r="193" spans="1:15" s="91" customFormat="1" ht="45" customHeight="1">
      <c r="A193" s="324"/>
      <c r="B193" s="324"/>
      <c r="C193" s="83" t="s">
        <v>697</v>
      </c>
      <c r="D193" s="83" t="s">
        <v>370</v>
      </c>
      <c r="E193" s="83">
        <v>1</v>
      </c>
      <c r="F193" s="83" t="s">
        <v>6</v>
      </c>
      <c r="G193" s="83" t="s">
        <v>6</v>
      </c>
      <c r="H193" s="83">
        <v>2021</v>
      </c>
      <c r="I193" s="73">
        <v>14600</v>
      </c>
      <c r="J193" s="83" t="s">
        <v>571</v>
      </c>
      <c r="K193" s="83" t="s">
        <v>684</v>
      </c>
      <c r="L193" s="73"/>
      <c r="M193" s="72"/>
      <c r="N193" s="74"/>
      <c r="O193" s="72"/>
    </row>
    <row r="194" spans="1:15" s="91" customFormat="1" ht="45" customHeight="1">
      <c r="A194" s="324">
        <v>53</v>
      </c>
      <c r="B194" s="324" t="s">
        <v>698</v>
      </c>
      <c r="C194" s="83" t="s">
        <v>533</v>
      </c>
      <c r="D194" s="83" t="s">
        <v>5</v>
      </c>
      <c r="E194" s="83">
        <v>1</v>
      </c>
      <c r="F194" s="83" t="s">
        <v>531</v>
      </c>
      <c r="G194" s="83" t="s">
        <v>6</v>
      </c>
      <c r="H194" s="83">
        <v>2021</v>
      </c>
      <c r="I194" s="73">
        <v>11000</v>
      </c>
      <c r="J194" s="83" t="s">
        <v>372</v>
      </c>
      <c r="K194" s="83" t="s">
        <v>532</v>
      </c>
      <c r="L194" s="73"/>
      <c r="M194" s="72"/>
      <c r="N194" s="72"/>
      <c r="O194" s="72"/>
    </row>
    <row r="195" spans="1:15" s="91" customFormat="1" ht="45" customHeight="1">
      <c r="A195" s="324"/>
      <c r="B195" s="324"/>
      <c r="C195" s="83" t="s">
        <v>692</v>
      </c>
      <c r="D195" s="83" t="s">
        <v>370</v>
      </c>
      <c r="E195" s="83">
        <v>4</v>
      </c>
      <c r="F195" s="83" t="s">
        <v>393</v>
      </c>
      <c r="G195" s="83" t="s">
        <v>375</v>
      </c>
      <c r="H195" s="83">
        <v>2021</v>
      </c>
      <c r="I195" s="73">
        <v>47200</v>
      </c>
      <c r="J195" s="83" t="s">
        <v>372</v>
      </c>
      <c r="K195" s="83" t="s">
        <v>556</v>
      </c>
      <c r="L195" s="73"/>
      <c r="M195" s="72"/>
      <c r="N195" s="72"/>
      <c r="O195" s="72"/>
    </row>
    <row r="196" spans="1:15" s="91" customFormat="1" ht="45" customHeight="1">
      <c r="A196" s="324"/>
      <c r="B196" s="324"/>
      <c r="C196" s="83" t="s">
        <v>559</v>
      </c>
      <c r="D196" s="83" t="s">
        <v>5</v>
      </c>
      <c r="E196" s="83">
        <v>1</v>
      </c>
      <c r="F196" s="83"/>
      <c r="G196" s="83"/>
      <c r="H196" s="83">
        <v>2021</v>
      </c>
      <c r="I196" s="73">
        <v>27290</v>
      </c>
      <c r="J196" s="83" t="s">
        <v>372</v>
      </c>
      <c r="K196" s="83" t="s">
        <v>556</v>
      </c>
      <c r="L196" s="73"/>
      <c r="M196" s="72"/>
      <c r="N196" s="72"/>
      <c r="O196" s="72"/>
    </row>
    <row r="197" spans="1:15" s="91" customFormat="1" ht="45" customHeight="1">
      <c r="A197" s="324"/>
      <c r="B197" s="324"/>
      <c r="C197" s="83" t="s">
        <v>697</v>
      </c>
      <c r="D197" s="83" t="s">
        <v>370</v>
      </c>
      <c r="E197" s="83">
        <v>1</v>
      </c>
      <c r="F197" s="83" t="s">
        <v>6</v>
      </c>
      <c r="G197" s="83" t="s">
        <v>6</v>
      </c>
      <c r="H197" s="83">
        <v>2021</v>
      </c>
      <c r="I197" s="73">
        <v>14600</v>
      </c>
      <c r="J197" s="83" t="s">
        <v>571</v>
      </c>
      <c r="K197" s="83" t="s">
        <v>684</v>
      </c>
      <c r="L197" s="73"/>
      <c r="M197" s="72"/>
      <c r="N197" s="72"/>
      <c r="O197" s="72"/>
    </row>
    <row r="198" spans="1:15" s="88" customFormat="1" ht="45" customHeight="1">
      <c r="A198" s="324">
        <v>54</v>
      </c>
      <c r="B198" s="324" t="s">
        <v>699</v>
      </c>
      <c r="C198" s="83" t="s">
        <v>533</v>
      </c>
      <c r="D198" s="83" t="s">
        <v>5</v>
      </c>
      <c r="E198" s="83">
        <v>1</v>
      </c>
      <c r="F198" s="83" t="s">
        <v>531</v>
      </c>
      <c r="G198" s="83" t="s">
        <v>6</v>
      </c>
      <c r="H198" s="90">
        <v>2021</v>
      </c>
      <c r="I198" s="92">
        <v>11000</v>
      </c>
      <c r="J198" s="83" t="s">
        <v>372</v>
      </c>
      <c r="K198" s="83" t="s">
        <v>532</v>
      </c>
      <c r="L198" s="83"/>
      <c r="M198" s="72"/>
      <c r="N198" s="72"/>
      <c r="O198" s="72"/>
    </row>
    <row r="199" spans="1:15" s="91" customFormat="1" ht="45" customHeight="1">
      <c r="A199" s="324"/>
      <c r="B199" s="324"/>
      <c r="C199" s="83" t="s">
        <v>682</v>
      </c>
      <c r="D199" s="83" t="s">
        <v>5</v>
      </c>
      <c r="E199" s="83">
        <v>1</v>
      </c>
      <c r="F199" s="83" t="s">
        <v>683</v>
      </c>
      <c r="G199" s="83" t="s">
        <v>6</v>
      </c>
      <c r="H199" s="90">
        <v>2021</v>
      </c>
      <c r="I199" s="73">
        <v>14600</v>
      </c>
      <c r="J199" s="83" t="s">
        <v>571</v>
      </c>
      <c r="K199" s="83" t="s">
        <v>421</v>
      </c>
      <c r="L199" s="83"/>
      <c r="M199" s="72"/>
      <c r="N199" s="72"/>
      <c r="O199" s="72"/>
    </row>
    <row r="200" spans="1:15" s="91" customFormat="1" ht="45" customHeight="1">
      <c r="A200" s="324">
        <v>55</v>
      </c>
      <c r="B200" s="324" t="s">
        <v>700</v>
      </c>
      <c r="C200" s="83" t="s">
        <v>533</v>
      </c>
      <c r="D200" s="83" t="s">
        <v>370</v>
      </c>
      <c r="E200" s="83">
        <v>1</v>
      </c>
      <c r="F200" s="83" t="s">
        <v>531</v>
      </c>
      <c r="G200" s="83" t="s">
        <v>6</v>
      </c>
      <c r="H200" s="90">
        <v>2021</v>
      </c>
      <c r="I200" s="92">
        <v>11000</v>
      </c>
      <c r="J200" s="83" t="s">
        <v>372</v>
      </c>
      <c r="K200" s="83" t="s">
        <v>612</v>
      </c>
      <c r="L200" s="73"/>
      <c r="M200" s="72"/>
      <c r="N200" s="72"/>
      <c r="O200" s="72"/>
    </row>
    <row r="201" spans="1:15" s="91" customFormat="1" ht="45" customHeight="1">
      <c r="A201" s="324"/>
      <c r="B201" s="324"/>
      <c r="C201" s="83" t="s">
        <v>682</v>
      </c>
      <c r="D201" s="83" t="s">
        <v>5</v>
      </c>
      <c r="E201" s="83">
        <v>1</v>
      </c>
      <c r="F201" s="83" t="s">
        <v>683</v>
      </c>
      <c r="G201" s="83" t="s">
        <v>6</v>
      </c>
      <c r="H201" s="90">
        <v>2021</v>
      </c>
      <c r="I201" s="73">
        <v>14600</v>
      </c>
      <c r="J201" s="83" t="s">
        <v>571</v>
      </c>
      <c r="K201" s="83" t="s">
        <v>421</v>
      </c>
      <c r="L201" s="73"/>
      <c r="M201" s="72"/>
      <c r="N201" s="72"/>
      <c r="O201" s="72"/>
    </row>
    <row r="202" spans="1:15" s="88" customFormat="1" ht="45" customHeight="1">
      <c r="A202" s="83">
        <v>56</v>
      </c>
      <c r="B202" s="83" t="s">
        <v>701</v>
      </c>
      <c r="C202" s="83" t="s">
        <v>533</v>
      </c>
      <c r="D202" s="83" t="s">
        <v>370</v>
      </c>
      <c r="E202" s="83">
        <v>1</v>
      </c>
      <c r="F202" s="83" t="s">
        <v>531</v>
      </c>
      <c r="G202" s="83" t="s">
        <v>6</v>
      </c>
      <c r="H202" s="90">
        <v>2021</v>
      </c>
      <c r="I202" s="92">
        <v>11000</v>
      </c>
      <c r="J202" s="83" t="s">
        <v>372</v>
      </c>
      <c r="K202" s="83" t="s">
        <v>612</v>
      </c>
      <c r="L202" s="83"/>
      <c r="M202" s="100"/>
      <c r="N202" s="101"/>
      <c r="O202" s="72"/>
    </row>
    <row r="203" spans="1:15" s="91" customFormat="1" ht="45" customHeight="1">
      <c r="A203" s="324">
        <v>57</v>
      </c>
      <c r="B203" s="324" t="s">
        <v>702</v>
      </c>
      <c r="C203" s="83" t="s">
        <v>533</v>
      </c>
      <c r="D203" s="83" t="s">
        <v>36</v>
      </c>
      <c r="E203" s="83">
        <v>1</v>
      </c>
      <c r="F203" s="83" t="s">
        <v>531</v>
      </c>
      <c r="G203" s="83" t="s">
        <v>6</v>
      </c>
      <c r="H203" s="83">
        <v>2021</v>
      </c>
      <c r="I203" s="73">
        <v>11000</v>
      </c>
      <c r="J203" s="83" t="s">
        <v>542</v>
      </c>
      <c r="K203" s="83" t="s">
        <v>532</v>
      </c>
      <c r="L203" s="73"/>
      <c r="M203" s="72"/>
      <c r="N203" s="72"/>
      <c r="O203" s="72"/>
    </row>
    <row r="204" spans="1:15" s="88" customFormat="1" ht="45" customHeight="1">
      <c r="A204" s="324"/>
      <c r="B204" s="324"/>
      <c r="C204" s="83" t="s">
        <v>436</v>
      </c>
      <c r="D204" s="83" t="s">
        <v>5</v>
      </c>
      <c r="E204" s="83">
        <v>1</v>
      </c>
      <c r="F204" s="83"/>
      <c r="G204" s="83"/>
      <c r="H204" s="83">
        <v>2021</v>
      </c>
      <c r="I204" s="73">
        <v>49350</v>
      </c>
      <c r="J204" s="83" t="s">
        <v>360</v>
      </c>
      <c r="K204" s="83" t="s">
        <v>536</v>
      </c>
      <c r="L204" s="73"/>
      <c r="M204" s="72"/>
      <c r="N204" s="72"/>
      <c r="O204" s="72"/>
    </row>
    <row r="205" spans="1:15" s="91" customFormat="1" ht="45" customHeight="1">
      <c r="A205" s="324"/>
      <c r="B205" s="324"/>
      <c r="C205" s="83" t="s">
        <v>682</v>
      </c>
      <c r="D205" s="83" t="s">
        <v>5</v>
      </c>
      <c r="E205" s="83">
        <v>1</v>
      </c>
      <c r="F205" s="83" t="s">
        <v>703</v>
      </c>
      <c r="G205" s="83" t="s">
        <v>6</v>
      </c>
      <c r="H205" s="83">
        <v>2021</v>
      </c>
      <c r="I205" s="73">
        <v>14600</v>
      </c>
      <c r="J205" s="83" t="s">
        <v>571</v>
      </c>
      <c r="K205" s="83" t="s">
        <v>421</v>
      </c>
      <c r="L205" s="73"/>
      <c r="M205" s="72"/>
      <c r="N205" s="72"/>
      <c r="O205" s="72"/>
    </row>
    <row r="206" spans="1:15" s="88" customFormat="1" ht="45" customHeight="1">
      <c r="A206" s="324">
        <v>58</v>
      </c>
      <c r="B206" s="324" t="s">
        <v>704</v>
      </c>
      <c r="C206" s="83" t="s">
        <v>533</v>
      </c>
      <c r="D206" s="83" t="s">
        <v>5</v>
      </c>
      <c r="E206" s="83">
        <v>1</v>
      </c>
      <c r="F206" s="83" t="s">
        <v>531</v>
      </c>
      <c r="G206" s="83" t="s">
        <v>6</v>
      </c>
      <c r="H206" s="83">
        <v>2021</v>
      </c>
      <c r="I206" s="73">
        <v>11000</v>
      </c>
      <c r="J206" s="83" t="s">
        <v>542</v>
      </c>
      <c r="K206" s="83" t="s">
        <v>532</v>
      </c>
      <c r="L206" s="73"/>
      <c r="M206" s="72"/>
      <c r="N206" s="72"/>
      <c r="O206" s="72"/>
    </row>
    <row r="207" spans="1:15" s="91" customFormat="1" ht="45" customHeight="1">
      <c r="A207" s="324"/>
      <c r="B207" s="324"/>
      <c r="C207" s="83" t="s">
        <v>436</v>
      </c>
      <c r="D207" s="83" t="s">
        <v>5</v>
      </c>
      <c r="E207" s="83">
        <v>1</v>
      </c>
      <c r="F207" s="83"/>
      <c r="G207" s="83"/>
      <c r="H207" s="83">
        <v>2021</v>
      </c>
      <c r="I207" s="73">
        <v>32280</v>
      </c>
      <c r="J207" s="83" t="s">
        <v>542</v>
      </c>
      <c r="K207" s="83" t="s">
        <v>556</v>
      </c>
      <c r="L207" s="73"/>
      <c r="M207" s="72"/>
      <c r="N207" s="72"/>
      <c r="O207" s="72"/>
    </row>
    <row r="208" spans="1:15" s="88" customFormat="1" ht="45" customHeight="1">
      <c r="A208" s="324">
        <v>59</v>
      </c>
      <c r="B208" s="324" t="s">
        <v>705</v>
      </c>
      <c r="C208" s="90" t="s">
        <v>636</v>
      </c>
      <c r="D208" s="83" t="s">
        <v>370</v>
      </c>
      <c r="E208" s="83">
        <v>2</v>
      </c>
      <c r="F208" s="83" t="s">
        <v>430</v>
      </c>
      <c r="G208" s="83" t="s">
        <v>398</v>
      </c>
      <c r="H208" s="83">
        <v>2021</v>
      </c>
      <c r="I208" s="73">
        <v>24980</v>
      </c>
      <c r="J208" s="83" t="s">
        <v>372</v>
      </c>
      <c r="K208" s="83" t="s">
        <v>439</v>
      </c>
      <c r="L208" s="73"/>
      <c r="M208" s="72"/>
      <c r="N208" s="72"/>
      <c r="O208" s="72"/>
    </row>
    <row r="209" spans="1:15" s="91" customFormat="1" ht="45" customHeight="1">
      <c r="A209" s="324"/>
      <c r="B209" s="324"/>
      <c r="C209" s="90" t="s">
        <v>637</v>
      </c>
      <c r="D209" s="83" t="s">
        <v>370</v>
      </c>
      <c r="E209" s="83">
        <v>1</v>
      </c>
      <c r="F209" s="83" t="s">
        <v>430</v>
      </c>
      <c r="G209" s="83" t="s">
        <v>398</v>
      </c>
      <c r="H209" s="83">
        <v>2021</v>
      </c>
      <c r="I209" s="73">
        <v>12500</v>
      </c>
      <c r="J209" s="83" t="s">
        <v>638</v>
      </c>
      <c r="K209" s="83" t="s">
        <v>427</v>
      </c>
      <c r="L209" s="73"/>
      <c r="M209" s="72"/>
      <c r="N209" s="72"/>
      <c r="O209" s="72"/>
    </row>
    <row r="210" spans="1:15" s="91" customFormat="1" ht="45" customHeight="1">
      <c r="A210" s="324"/>
      <c r="B210" s="324"/>
      <c r="C210" s="83" t="s">
        <v>533</v>
      </c>
      <c r="D210" s="83" t="s">
        <v>381</v>
      </c>
      <c r="E210" s="83">
        <v>1</v>
      </c>
      <c r="F210" s="83" t="s">
        <v>531</v>
      </c>
      <c r="G210" s="83" t="s">
        <v>6</v>
      </c>
      <c r="H210" s="83">
        <v>2021</v>
      </c>
      <c r="I210" s="73">
        <v>11000</v>
      </c>
      <c r="J210" s="83" t="s">
        <v>372</v>
      </c>
      <c r="K210" s="83" t="s">
        <v>532</v>
      </c>
      <c r="L210" s="73"/>
      <c r="M210" s="72"/>
      <c r="N210" s="72"/>
      <c r="O210" s="72"/>
    </row>
    <row r="211" spans="1:15" s="91" customFormat="1" ht="45" customHeight="1">
      <c r="A211" s="324">
        <v>60</v>
      </c>
      <c r="B211" s="324" t="s">
        <v>706</v>
      </c>
      <c r="C211" s="90" t="s">
        <v>533</v>
      </c>
      <c r="D211" s="90" t="s">
        <v>604</v>
      </c>
      <c r="E211" s="90">
        <v>1</v>
      </c>
      <c r="F211" s="90" t="s">
        <v>531</v>
      </c>
      <c r="G211" s="83" t="s">
        <v>6</v>
      </c>
      <c r="H211" s="89">
        <v>2021</v>
      </c>
      <c r="I211" s="92">
        <v>11000</v>
      </c>
      <c r="J211" s="90" t="s">
        <v>372</v>
      </c>
      <c r="K211" s="90" t="s">
        <v>532</v>
      </c>
      <c r="L211" s="73"/>
      <c r="M211" s="72"/>
      <c r="N211" s="72"/>
      <c r="O211" s="72"/>
    </row>
    <row r="212" spans="1:15" s="91" customFormat="1" ht="45" customHeight="1">
      <c r="A212" s="324"/>
      <c r="B212" s="324"/>
      <c r="C212" s="83" t="s">
        <v>682</v>
      </c>
      <c r="D212" s="83" t="s">
        <v>5</v>
      </c>
      <c r="E212" s="83">
        <v>1</v>
      </c>
      <c r="F212" s="83" t="s">
        <v>703</v>
      </c>
      <c r="G212" s="83" t="s">
        <v>6</v>
      </c>
      <c r="H212" s="83">
        <v>2021</v>
      </c>
      <c r="I212" s="73">
        <v>14600</v>
      </c>
      <c r="J212" s="83" t="s">
        <v>571</v>
      </c>
      <c r="K212" s="83" t="s">
        <v>421</v>
      </c>
      <c r="L212" s="73"/>
      <c r="M212" s="72"/>
      <c r="N212" s="72"/>
      <c r="O212" s="72"/>
    </row>
    <row r="213" spans="1:15" s="91" customFormat="1" ht="45" customHeight="1">
      <c r="A213" s="324">
        <v>61</v>
      </c>
      <c r="B213" s="324" t="s">
        <v>707</v>
      </c>
      <c r="C213" s="90" t="s">
        <v>708</v>
      </c>
      <c r="D213" s="90" t="s">
        <v>370</v>
      </c>
      <c r="E213" s="90">
        <v>1</v>
      </c>
      <c r="F213" s="90" t="s">
        <v>430</v>
      </c>
      <c r="G213" s="83" t="s">
        <v>398</v>
      </c>
      <c r="H213" s="89">
        <v>2021</v>
      </c>
      <c r="I213" s="92">
        <v>15500</v>
      </c>
      <c r="J213" s="90" t="s">
        <v>372</v>
      </c>
      <c r="K213" s="90" t="s">
        <v>536</v>
      </c>
      <c r="L213" s="73"/>
      <c r="M213" s="72"/>
      <c r="N213" s="72"/>
      <c r="O213" s="72"/>
    </row>
    <row r="214" spans="1:15" s="91" customFormat="1" ht="45" customHeight="1">
      <c r="A214" s="324"/>
      <c r="B214" s="324"/>
      <c r="C214" s="83" t="s">
        <v>533</v>
      </c>
      <c r="D214" s="90" t="s">
        <v>604</v>
      </c>
      <c r="E214" s="90">
        <v>1</v>
      </c>
      <c r="F214" s="90" t="s">
        <v>531</v>
      </c>
      <c r="G214" s="83" t="s">
        <v>6</v>
      </c>
      <c r="H214" s="89">
        <v>2021</v>
      </c>
      <c r="I214" s="92">
        <v>11000</v>
      </c>
      <c r="J214" s="90" t="s">
        <v>372</v>
      </c>
      <c r="K214" s="90" t="s">
        <v>532</v>
      </c>
      <c r="L214" s="73"/>
      <c r="M214" s="72"/>
      <c r="N214" s="72"/>
      <c r="O214" s="72"/>
    </row>
    <row r="215" spans="1:15" s="91" customFormat="1" ht="45" customHeight="1">
      <c r="A215" s="324"/>
      <c r="B215" s="324"/>
      <c r="C215" s="83" t="s">
        <v>709</v>
      </c>
      <c r="D215" s="83" t="s">
        <v>381</v>
      </c>
      <c r="E215" s="83">
        <v>3</v>
      </c>
      <c r="F215" s="83" t="s">
        <v>393</v>
      </c>
      <c r="G215" s="83" t="s">
        <v>6</v>
      </c>
      <c r="H215" s="83">
        <v>2021</v>
      </c>
      <c r="I215" s="73">
        <v>42000</v>
      </c>
      <c r="J215" s="90" t="s">
        <v>372</v>
      </c>
      <c r="K215" s="90" t="s">
        <v>536</v>
      </c>
      <c r="L215" s="73"/>
      <c r="M215" s="72"/>
      <c r="N215" s="72"/>
      <c r="O215" s="72"/>
    </row>
    <row r="216" spans="1:15" s="88" customFormat="1" ht="45" customHeight="1">
      <c r="A216" s="324"/>
      <c r="B216" s="324"/>
      <c r="C216" s="83" t="s">
        <v>710</v>
      </c>
      <c r="D216" s="83" t="s">
        <v>381</v>
      </c>
      <c r="E216" s="83">
        <v>1</v>
      </c>
      <c r="F216" s="83" t="s">
        <v>711</v>
      </c>
      <c r="G216" s="83" t="s">
        <v>6</v>
      </c>
      <c r="H216" s="83">
        <v>2021</v>
      </c>
      <c r="I216" s="73">
        <v>26500</v>
      </c>
      <c r="J216" s="90" t="s">
        <v>372</v>
      </c>
      <c r="K216" s="90" t="s">
        <v>536</v>
      </c>
      <c r="L216" s="73"/>
      <c r="M216" s="72"/>
      <c r="N216" s="72"/>
      <c r="O216" s="72"/>
    </row>
    <row r="217" spans="1:15" s="91" customFormat="1" ht="45" customHeight="1">
      <c r="A217" s="324"/>
      <c r="B217" s="324"/>
      <c r="C217" s="83" t="s">
        <v>712</v>
      </c>
      <c r="D217" s="83" t="s">
        <v>381</v>
      </c>
      <c r="E217" s="83">
        <v>1</v>
      </c>
      <c r="F217" s="83" t="s">
        <v>385</v>
      </c>
      <c r="G217" s="83" t="s">
        <v>6</v>
      </c>
      <c r="H217" s="83">
        <v>2021</v>
      </c>
      <c r="I217" s="73">
        <v>14600</v>
      </c>
      <c r="J217" s="83" t="s">
        <v>713</v>
      </c>
      <c r="K217" s="83" t="s">
        <v>714</v>
      </c>
      <c r="L217" s="73"/>
      <c r="M217" s="72"/>
      <c r="N217" s="72"/>
      <c r="O217" s="72"/>
    </row>
    <row r="218" spans="1:15" s="88" customFormat="1" ht="45" customHeight="1">
      <c r="A218" s="83">
        <v>62</v>
      </c>
      <c r="B218" s="83" t="s">
        <v>715</v>
      </c>
      <c r="C218" s="83" t="s">
        <v>533</v>
      </c>
      <c r="D218" s="83" t="s">
        <v>5</v>
      </c>
      <c r="E218" s="83">
        <v>1</v>
      </c>
      <c r="F218" s="83" t="s">
        <v>531</v>
      </c>
      <c r="G218" s="83" t="s">
        <v>6</v>
      </c>
      <c r="H218" s="102" t="s">
        <v>770</v>
      </c>
      <c r="I218" s="73">
        <v>11000</v>
      </c>
      <c r="J218" s="83" t="s">
        <v>372</v>
      </c>
      <c r="K218" s="83" t="s">
        <v>532</v>
      </c>
      <c r="L218" s="73"/>
      <c r="M218" s="72"/>
      <c r="N218" s="72"/>
      <c r="O218" s="72"/>
    </row>
    <row r="219" spans="1:15" s="91" customFormat="1" ht="45" customHeight="1">
      <c r="A219" s="61">
        <v>63</v>
      </c>
      <c r="B219" s="75" t="s">
        <v>725</v>
      </c>
      <c r="C219" s="61"/>
      <c r="D219" s="75"/>
      <c r="E219" s="76"/>
      <c r="F219" s="61"/>
      <c r="G219" s="61"/>
      <c r="H219" s="82"/>
      <c r="I219" s="80">
        <v>15000000</v>
      </c>
      <c r="J219" s="61"/>
      <c r="K219" s="61"/>
      <c r="L219" s="61"/>
      <c r="M219" s="61"/>
      <c r="N219" s="61"/>
      <c r="O219" s="61"/>
    </row>
    <row r="220" spans="1:15" s="91" customFormat="1" ht="45" customHeight="1">
      <c r="A220" s="61"/>
      <c r="B220" s="61" t="s">
        <v>726</v>
      </c>
      <c r="C220" s="61"/>
      <c r="D220" s="61" t="s">
        <v>5</v>
      </c>
      <c r="E220" s="78">
        <v>1</v>
      </c>
      <c r="F220" s="83" t="s">
        <v>392</v>
      </c>
      <c r="G220" s="83" t="s">
        <v>6</v>
      </c>
      <c r="H220" s="102" t="s">
        <v>770</v>
      </c>
      <c r="I220" s="79">
        <v>15000000</v>
      </c>
      <c r="J220" s="83" t="s">
        <v>741</v>
      </c>
      <c r="K220" s="83" t="s">
        <v>421</v>
      </c>
      <c r="L220" s="61"/>
      <c r="M220" s="61"/>
      <c r="N220" s="61"/>
      <c r="O220" s="61"/>
    </row>
    <row r="221" spans="1:15" s="106" customFormat="1" ht="45" customHeight="1">
      <c r="A221" s="103">
        <v>63</v>
      </c>
      <c r="B221" s="81" t="s">
        <v>727</v>
      </c>
      <c r="C221" s="103"/>
      <c r="D221" s="81"/>
      <c r="E221" s="76"/>
      <c r="F221" s="103"/>
      <c r="G221" s="103"/>
      <c r="H221" s="104"/>
      <c r="I221" s="105">
        <f>I223</f>
        <v>6300000</v>
      </c>
      <c r="J221" s="103"/>
      <c r="K221" s="103"/>
      <c r="L221" s="103"/>
      <c r="M221" s="103"/>
      <c r="N221" s="103"/>
      <c r="O221" s="103"/>
    </row>
    <row r="222" spans="1:15" s="91" customFormat="1" ht="45" customHeight="1">
      <c r="A222" s="61">
        <v>63.1</v>
      </c>
      <c r="B222" s="61" t="s">
        <v>909</v>
      </c>
      <c r="C222" s="61"/>
      <c r="D222" s="61" t="s">
        <v>728</v>
      </c>
      <c r="E222" s="78">
        <v>1</v>
      </c>
      <c r="F222" s="61"/>
      <c r="G222" s="83" t="s">
        <v>6</v>
      </c>
      <c r="H222" s="82">
        <v>2021</v>
      </c>
      <c r="I222" s="79">
        <v>8000000</v>
      </c>
      <c r="J222" s="61" t="s">
        <v>360</v>
      </c>
      <c r="K222" s="61"/>
      <c r="L222" s="61"/>
      <c r="M222" s="61"/>
      <c r="N222" s="61"/>
      <c r="O222" s="61"/>
    </row>
    <row r="223" spans="1:15" s="91" customFormat="1" ht="45" customHeight="1">
      <c r="A223" s="61">
        <v>63.2</v>
      </c>
      <c r="B223" s="61" t="s">
        <v>10</v>
      </c>
      <c r="C223" s="61"/>
      <c r="D223" s="61" t="s">
        <v>728</v>
      </c>
      <c r="E223" s="78">
        <v>1</v>
      </c>
      <c r="F223" s="61" t="s">
        <v>910</v>
      </c>
      <c r="G223" s="83" t="s">
        <v>6</v>
      </c>
      <c r="H223" s="102" t="s">
        <v>770</v>
      </c>
      <c r="I223" s="79">
        <v>6300000</v>
      </c>
      <c r="J223" s="83" t="s">
        <v>741</v>
      </c>
      <c r="K223" s="83" t="s">
        <v>421</v>
      </c>
      <c r="L223" s="61"/>
      <c r="M223" s="61"/>
      <c r="N223" s="61"/>
      <c r="O223" s="61"/>
    </row>
    <row r="224" spans="1:15" s="106" customFormat="1" ht="45" customHeight="1">
      <c r="A224" s="103">
        <v>64</v>
      </c>
      <c r="B224" s="81" t="s">
        <v>729</v>
      </c>
      <c r="C224" s="103"/>
      <c r="D224" s="81"/>
      <c r="E224" s="76"/>
      <c r="F224" s="103"/>
      <c r="G224" s="103"/>
      <c r="H224" s="104"/>
      <c r="I224" s="105">
        <f>SUM(I225:I228)</f>
        <v>183600</v>
      </c>
      <c r="J224" s="103"/>
      <c r="K224" s="103" t="s">
        <v>906</v>
      </c>
      <c r="L224" s="103"/>
      <c r="M224" s="103"/>
      <c r="N224" s="103"/>
      <c r="O224" s="103"/>
    </row>
    <row r="225" spans="1:15" s="91" customFormat="1" ht="45" customHeight="1">
      <c r="A225" s="61">
        <v>64.1</v>
      </c>
      <c r="B225" s="61" t="s">
        <v>892</v>
      </c>
      <c r="C225" s="61"/>
      <c r="D225" s="61" t="s">
        <v>370</v>
      </c>
      <c r="E225" s="61">
        <v>1</v>
      </c>
      <c r="F225" s="61" t="s">
        <v>409</v>
      </c>
      <c r="G225" s="61" t="s">
        <v>6</v>
      </c>
      <c r="H225" s="61">
        <v>2021</v>
      </c>
      <c r="I225" s="61">
        <v>55600</v>
      </c>
      <c r="J225" s="61" t="s">
        <v>360</v>
      </c>
      <c r="K225" s="61" t="s">
        <v>906</v>
      </c>
      <c r="L225" s="61"/>
      <c r="M225" s="61"/>
      <c r="N225" s="61"/>
      <c r="O225" s="61"/>
    </row>
    <row r="226" spans="1:15" s="91" customFormat="1" ht="45" customHeight="1">
      <c r="A226" s="61">
        <v>64.2</v>
      </c>
      <c r="B226" s="61" t="s">
        <v>893</v>
      </c>
      <c r="C226" s="61"/>
      <c r="D226" s="61" t="s">
        <v>370</v>
      </c>
      <c r="E226" s="61">
        <v>1</v>
      </c>
      <c r="F226" s="61" t="s">
        <v>409</v>
      </c>
      <c r="G226" s="61" t="s">
        <v>6</v>
      </c>
      <c r="H226" s="61">
        <v>2021</v>
      </c>
      <c r="I226" s="61">
        <v>39000</v>
      </c>
      <c r="J226" s="61" t="s">
        <v>360</v>
      </c>
      <c r="K226" s="61" t="s">
        <v>907</v>
      </c>
      <c r="L226" s="61"/>
      <c r="M226" s="61"/>
      <c r="N226" s="61"/>
      <c r="O226" s="61"/>
    </row>
    <row r="227" spans="1:15" s="91" customFormat="1" ht="45" customHeight="1">
      <c r="A227" s="61">
        <v>64.3</v>
      </c>
      <c r="B227" s="61" t="s">
        <v>894</v>
      </c>
      <c r="C227" s="61"/>
      <c r="D227" s="61" t="s">
        <v>370</v>
      </c>
      <c r="E227" s="61">
        <v>1</v>
      </c>
      <c r="F227" s="61" t="s">
        <v>901</v>
      </c>
      <c r="G227" s="61" t="s">
        <v>6</v>
      </c>
      <c r="H227" s="61">
        <v>2021</v>
      </c>
      <c r="I227" s="61">
        <v>15000</v>
      </c>
      <c r="J227" s="61" t="s">
        <v>383</v>
      </c>
      <c r="K227" s="61" t="s">
        <v>907</v>
      </c>
      <c r="L227" s="61"/>
      <c r="M227" s="61"/>
      <c r="N227" s="61"/>
      <c r="O227" s="61"/>
    </row>
    <row r="228" spans="1:15" s="91" customFormat="1" ht="45" customHeight="1">
      <c r="A228" s="61">
        <v>64.4</v>
      </c>
      <c r="B228" s="61" t="s">
        <v>895</v>
      </c>
      <c r="C228" s="61"/>
      <c r="D228" s="61" t="s">
        <v>370</v>
      </c>
      <c r="E228" s="61">
        <v>1</v>
      </c>
      <c r="F228" s="61" t="s">
        <v>902</v>
      </c>
      <c r="G228" s="61" t="s">
        <v>373</v>
      </c>
      <c r="H228" s="61">
        <v>2021</v>
      </c>
      <c r="I228" s="61">
        <v>74000</v>
      </c>
      <c r="J228" s="61" t="s">
        <v>383</v>
      </c>
      <c r="K228" s="61" t="s">
        <v>908</v>
      </c>
      <c r="L228" s="61"/>
      <c r="M228" s="61"/>
      <c r="N228" s="61"/>
      <c r="O228" s="61"/>
    </row>
    <row r="229" spans="1:15" s="91" customFormat="1" ht="45" customHeight="1">
      <c r="A229" s="61">
        <v>64.5</v>
      </c>
      <c r="B229" s="61" t="s">
        <v>896</v>
      </c>
      <c r="C229" s="61"/>
      <c r="D229" s="61" t="s">
        <v>370</v>
      </c>
      <c r="E229" s="61">
        <v>1</v>
      </c>
      <c r="F229" s="61"/>
      <c r="G229" s="61" t="s">
        <v>6</v>
      </c>
      <c r="H229" s="61">
        <v>2021</v>
      </c>
      <c r="I229" s="61">
        <v>2200</v>
      </c>
      <c r="J229" s="61" t="s">
        <v>383</v>
      </c>
      <c r="K229" s="61" t="s">
        <v>908</v>
      </c>
      <c r="L229" s="61"/>
      <c r="M229" s="61"/>
      <c r="N229" s="61"/>
      <c r="O229" s="61"/>
    </row>
    <row r="230" spans="1:15" s="91" customFormat="1" ht="45" customHeight="1">
      <c r="A230" s="61">
        <v>64.6</v>
      </c>
      <c r="B230" s="61" t="s">
        <v>897</v>
      </c>
      <c r="C230" s="61"/>
      <c r="D230" s="61" t="s">
        <v>370</v>
      </c>
      <c r="E230" s="61">
        <v>1</v>
      </c>
      <c r="F230" s="61"/>
      <c r="G230" s="61" t="s">
        <v>6</v>
      </c>
      <c r="H230" s="61">
        <v>2021</v>
      </c>
      <c r="I230" s="61">
        <v>800</v>
      </c>
      <c r="J230" s="61" t="s">
        <v>383</v>
      </c>
      <c r="K230" s="61" t="s">
        <v>906</v>
      </c>
      <c r="L230" s="61"/>
      <c r="M230" s="61"/>
      <c r="N230" s="61"/>
      <c r="O230" s="61"/>
    </row>
    <row r="231" spans="1:15" s="91" customFormat="1" ht="45" customHeight="1">
      <c r="A231" s="61">
        <v>64.7</v>
      </c>
      <c r="B231" s="61" t="s">
        <v>898</v>
      </c>
      <c r="C231" s="61"/>
      <c r="D231" s="61" t="s">
        <v>370</v>
      </c>
      <c r="E231" s="61">
        <v>2</v>
      </c>
      <c r="F231" s="61" t="s">
        <v>903</v>
      </c>
      <c r="G231" s="61" t="s">
        <v>6</v>
      </c>
      <c r="H231" s="61">
        <v>2021</v>
      </c>
      <c r="I231" s="61">
        <v>24400</v>
      </c>
      <c r="J231" s="61" t="s">
        <v>360</v>
      </c>
      <c r="K231" s="61" t="s">
        <v>906</v>
      </c>
      <c r="L231" s="61"/>
      <c r="M231" s="61"/>
      <c r="N231" s="61"/>
      <c r="O231" s="61"/>
    </row>
    <row r="232" spans="1:15" s="91" customFormat="1" ht="45" customHeight="1">
      <c r="A232" s="61">
        <v>64.8</v>
      </c>
      <c r="B232" s="61" t="s">
        <v>899</v>
      </c>
      <c r="C232" s="61"/>
      <c r="D232" s="61" t="s">
        <v>370</v>
      </c>
      <c r="E232" s="61">
        <v>1</v>
      </c>
      <c r="F232" s="61" t="s">
        <v>904</v>
      </c>
      <c r="G232" s="61" t="s">
        <v>6</v>
      </c>
      <c r="H232" s="61">
        <v>2021</v>
      </c>
      <c r="I232" s="61">
        <v>4450</v>
      </c>
      <c r="J232" s="61" t="s">
        <v>360</v>
      </c>
      <c r="K232" s="61" t="s">
        <v>906</v>
      </c>
      <c r="L232" s="61"/>
      <c r="M232" s="61"/>
      <c r="N232" s="61"/>
      <c r="O232" s="61"/>
    </row>
    <row r="233" spans="1:15" s="91" customFormat="1" ht="45" customHeight="1">
      <c r="A233" s="61">
        <v>64.9</v>
      </c>
      <c r="B233" s="61" t="s">
        <v>900</v>
      </c>
      <c r="C233" s="61"/>
      <c r="D233" s="61" t="s">
        <v>370</v>
      </c>
      <c r="E233" s="61">
        <v>1</v>
      </c>
      <c r="F233" s="61" t="s">
        <v>905</v>
      </c>
      <c r="G233" s="61" t="s">
        <v>373</v>
      </c>
      <c r="H233" s="61">
        <v>2021</v>
      </c>
      <c r="I233" s="61">
        <v>3300</v>
      </c>
      <c r="J233" s="61" t="s">
        <v>360</v>
      </c>
      <c r="K233" s="83"/>
      <c r="L233" s="61"/>
      <c r="M233" s="61"/>
      <c r="N233" s="61"/>
      <c r="O233" s="61"/>
    </row>
    <row r="234" spans="1:15" s="106" customFormat="1" ht="45" customHeight="1">
      <c r="A234" s="103">
        <v>65</v>
      </c>
      <c r="B234" s="81" t="s">
        <v>731</v>
      </c>
      <c r="C234" s="103"/>
      <c r="D234" s="81"/>
      <c r="E234" s="76"/>
      <c r="F234" s="103"/>
      <c r="G234" s="103"/>
      <c r="H234" s="104"/>
      <c r="I234" s="105">
        <f>I235</f>
        <v>15000</v>
      </c>
      <c r="J234" s="103"/>
      <c r="K234" s="103"/>
      <c r="L234" s="103"/>
      <c r="M234" s="103"/>
      <c r="N234" s="103"/>
      <c r="O234" s="103"/>
    </row>
    <row r="235" spans="1:15" s="91" customFormat="1" ht="45" customHeight="1">
      <c r="A235" s="61">
        <v>65.1</v>
      </c>
      <c r="B235" s="61" t="s">
        <v>9</v>
      </c>
      <c r="C235" s="61"/>
      <c r="D235" s="61" t="s">
        <v>728</v>
      </c>
      <c r="E235" s="78">
        <v>1</v>
      </c>
      <c r="F235" s="107" t="s">
        <v>911</v>
      </c>
      <c r="G235" s="83" t="s">
        <v>373</v>
      </c>
      <c r="H235" s="102" t="s">
        <v>770</v>
      </c>
      <c r="I235" s="79">
        <v>15000</v>
      </c>
      <c r="J235" s="83" t="s">
        <v>741</v>
      </c>
      <c r="K235" s="83" t="s">
        <v>421</v>
      </c>
      <c r="L235" s="61"/>
      <c r="M235" s="61"/>
      <c r="N235" s="61"/>
      <c r="O235" s="61"/>
    </row>
    <row r="236" spans="1:15" s="106" customFormat="1" ht="45" customHeight="1">
      <c r="A236" s="103">
        <v>66</v>
      </c>
      <c r="B236" s="81" t="s">
        <v>732</v>
      </c>
      <c r="C236" s="103"/>
      <c r="D236" s="81"/>
      <c r="E236" s="76"/>
      <c r="F236" s="103"/>
      <c r="G236" s="103"/>
      <c r="H236" s="104"/>
      <c r="I236" s="105">
        <f>I237+I238</f>
        <v>21300</v>
      </c>
      <c r="J236" s="103"/>
      <c r="K236" s="103"/>
      <c r="L236" s="103"/>
      <c r="M236" s="103"/>
      <c r="N236" s="103"/>
      <c r="O236" s="103"/>
    </row>
    <row r="237" spans="1:15" s="91" customFormat="1" ht="45" customHeight="1">
      <c r="A237" s="61">
        <v>66.1</v>
      </c>
      <c r="B237" s="61" t="s">
        <v>726</v>
      </c>
      <c r="C237" s="61"/>
      <c r="D237" s="61" t="s">
        <v>5</v>
      </c>
      <c r="E237" s="78">
        <v>1</v>
      </c>
      <c r="F237" s="61" t="s">
        <v>912</v>
      </c>
      <c r="G237" s="61" t="s">
        <v>6</v>
      </c>
      <c r="H237" s="108" t="s">
        <v>770</v>
      </c>
      <c r="I237" s="79">
        <v>15000</v>
      </c>
      <c r="J237" s="83" t="s">
        <v>741</v>
      </c>
      <c r="K237" s="83" t="s">
        <v>421</v>
      </c>
      <c r="L237" s="61"/>
      <c r="M237" s="61"/>
      <c r="N237" s="61"/>
      <c r="O237" s="61"/>
    </row>
    <row r="238" spans="1:15" s="91" customFormat="1" ht="45" customHeight="1">
      <c r="A238" s="61">
        <v>66.2</v>
      </c>
      <c r="B238" s="61" t="s">
        <v>10</v>
      </c>
      <c r="C238" s="61"/>
      <c r="D238" s="61" t="s">
        <v>728</v>
      </c>
      <c r="E238" s="78">
        <v>1</v>
      </c>
      <c r="F238" s="61" t="s">
        <v>910</v>
      </c>
      <c r="G238" s="61"/>
      <c r="H238" s="108" t="s">
        <v>770</v>
      </c>
      <c r="I238" s="79">
        <v>6300</v>
      </c>
      <c r="J238" s="83" t="s">
        <v>741</v>
      </c>
      <c r="K238" s="83" t="s">
        <v>421</v>
      </c>
      <c r="L238" s="61"/>
      <c r="M238" s="61"/>
      <c r="N238" s="61"/>
      <c r="O238" s="61"/>
    </row>
    <row r="239" spans="1:15" s="106" customFormat="1" ht="45" customHeight="1">
      <c r="A239" s="103">
        <v>67</v>
      </c>
      <c r="B239" s="81" t="s">
        <v>733</v>
      </c>
      <c r="C239" s="103"/>
      <c r="D239" s="81"/>
      <c r="E239" s="76"/>
      <c r="F239" s="103"/>
      <c r="G239" s="103"/>
      <c r="H239" s="104"/>
      <c r="I239" s="105">
        <f>I240+I241</f>
        <v>22800</v>
      </c>
      <c r="J239" s="103"/>
      <c r="K239" s="103"/>
      <c r="L239" s="103"/>
      <c r="M239" s="103"/>
      <c r="N239" s="103"/>
      <c r="O239" s="103"/>
    </row>
    <row r="240" spans="1:15" s="91" customFormat="1" ht="45" customHeight="1">
      <c r="A240" s="61">
        <v>67.1</v>
      </c>
      <c r="B240" s="61" t="s">
        <v>726</v>
      </c>
      <c r="C240" s="61"/>
      <c r="D240" s="61" t="s">
        <v>5</v>
      </c>
      <c r="E240" s="78">
        <v>1</v>
      </c>
      <c r="F240" s="61" t="s">
        <v>913</v>
      </c>
      <c r="G240" s="61" t="s">
        <v>6</v>
      </c>
      <c r="H240" s="108" t="s">
        <v>770</v>
      </c>
      <c r="I240" s="79">
        <v>15000</v>
      </c>
      <c r="J240" s="61" t="s">
        <v>741</v>
      </c>
      <c r="K240" s="83" t="s">
        <v>421</v>
      </c>
      <c r="L240" s="61"/>
      <c r="M240" s="61"/>
      <c r="N240" s="61"/>
      <c r="O240" s="61"/>
    </row>
    <row r="241" spans="1:15" s="91" customFormat="1" ht="45" customHeight="1">
      <c r="A241" s="61">
        <v>67.2</v>
      </c>
      <c r="B241" s="61" t="s">
        <v>10</v>
      </c>
      <c r="C241" s="61"/>
      <c r="D241" s="61" t="s">
        <v>728</v>
      </c>
      <c r="E241" s="78">
        <v>1</v>
      </c>
      <c r="F241" s="61" t="s">
        <v>914</v>
      </c>
      <c r="G241" s="61" t="s">
        <v>915</v>
      </c>
      <c r="H241" s="108" t="s">
        <v>770</v>
      </c>
      <c r="I241" s="79">
        <v>7800</v>
      </c>
      <c r="J241" s="61" t="s">
        <v>741</v>
      </c>
      <c r="K241" s="83" t="s">
        <v>421</v>
      </c>
      <c r="L241" s="61"/>
      <c r="M241" s="61"/>
      <c r="N241" s="61"/>
      <c r="O241" s="61"/>
    </row>
    <row r="242" spans="1:15" s="106" customFormat="1" ht="45" customHeight="1">
      <c r="A242" s="103">
        <v>68</v>
      </c>
      <c r="B242" s="81" t="s">
        <v>734</v>
      </c>
      <c r="C242" s="103"/>
      <c r="D242" s="81"/>
      <c r="E242" s="78"/>
      <c r="F242" s="103"/>
      <c r="G242" s="103"/>
      <c r="H242" s="104"/>
      <c r="I242" s="105">
        <f>I243+I244</f>
        <v>14800</v>
      </c>
      <c r="J242" s="103"/>
      <c r="K242" s="103"/>
      <c r="L242" s="103"/>
      <c r="M242" s="103"/>
      <c r="N242" s="103"/>
      <c r="O242" s="103"/>
    </row>
    <row r="243" spans="1:15" s="91" customFormat="1" ht="45" customHeight="1">
      <c r="A243" s="61">
        <v>68.1</v>
      </c>
      <c r="B243" s="61" t="s">
        <v>726</v>
      </c>
      <c r="C243" s="61"/>
      <c r="D243" s="61" t="s">
        <v>5</v>
      </c>
      <c r="E243" s="78">
        <v>1</v>
      </c>
      <c r="F243" s="61" t="s">
        <v>912</v>
      </c>
      <c r="G243" s="61" t="s">
        <v>6</v>
      </c>
      <c r="H243" s="108" t="s">
        <v>770</v>
      </c>
      <c r="I243" s="79">
        <v>10400</v>
      </c>
      <c r="J243" s="61" t="s">
        <v>741</v>
      </c>
      <c r="K243" s="83" t="s">
        <v>421</v>
      </c>
      <c r="L243" s="61"/>
      <c r="M243" s="61"/>
      <c r="N243" s="61"/>
      <c r="O243" s="61"/>
    </row>
    <row r="244" spans="1:15" s="91" customFormat="1" ht="45" customHeight="1">
      <c r="A244" s="61">
        <v>68.2</v>
      </c>
      <c r="B244" s="61" t="s">
        <v>10</v>
      </c>
      <c r="C244" s="61"/>
      <c r="D244" s="61" t="s">
        <v>728</v>
      </c>
      <c r="E244" s="78">
        <v>1</v>
      </c>
      <c r="F244" s="61" t="s">
        <v>916</v>
      </c>
      <c r="G244" s="61" t="s">
        <v>6</v>
      </c>
      <c r="H244" s="108" t="s">
        <v>770</v>
      </c>
      <c r="I244" s="79">
        <v>4400</v>
      </c>
      <c r="J244" s="61" t="s">
        <v>741</v>
      </c>
      <c r="K244" s="83" t="s">
        <v>421</v>
      </c>
      <c r="L244" s="61"/>
      <c r="M244" s="61"/>
      <c r="N244" s="61"/>
      <c r="O244" s="61"/>
    </row>
    <row r="245" spans="1:15" s="91" customFormat="1" ht="45" customHeight="1">
      <c r="A245" s="61">
        <v>69</v>
      </c>
      <c r="B245" s="81" t="s">
        <v>735</v>
      </c>
      <c r="C245" s="61"/>
      <c r="D245" s="75"/>
      <c r="E245" s="76"/>
      <c r="F245" s="61"/>
      <c r="G245" s="61"/>
      <c r="H245" s="82"/>
      <c r="I245" s="80">
        <f>I246+I247+I248</f>
        <v>52800</v>
      </c>
      <c r="J245" s="61"/>
      <c r="K245" s="61"/>
      <c r="L245" s="61"/>
      <c r="M245" s="61"/>
      <c r="N245" s="61"/>
      <c r="O245" s="61"/>
    </row>
    <row r="246" spans="1:15" s="91" customFormat="1" ht="45" customHeight="1">
      <c r="A246" s="61">
        <v>69.1</v>
      </c>
      <c r="B246" s="61" t="s">
        <v>9</v>
      </c>
      <c r="C246" s="61"/>
      <c r="D246" s="61" t="s">
        <v>728</v>
      </c>
      <c r="E246" s="78">
        <v>1</v>
      </c>
      <c r="F246" s="61" t="s">
        <v>917</v>
      </c>
      <c r="G246" s="61"/>
      <c r="H246" s="108" t="s">
        <v>770</v>
      </c>
      <c r="I246" s="79">
        <v>15000</v>
      </c>
      <c r="J246" s="61" t="s">
        <v>741</v>
      </c>
      <c r="K246" s="83" t="s">
        <v>421</v>
      </c>
      <c r="L246" s="61"/>
      <c r="M246" s="61"/>
      <c r="N246" s="61"/>
      <c r="O246" s="61"/>
    </row>
    <row r="247" spans="1:15" s="91" customFormat="1" ht="45" customHeight="1">
      <c r="A247" s="61">
        <v>69.2</v>
      </c>
      <c r="B247" s="61" t="s">
        <v>726</v>
      </c>
      <c r="C247" s="61"/>
      <c r="D247" s="61" t="s">
        <v>728</v>
      </c>
      <c r="E247" s="78">
        <v>2</v>
      </c>
      <c r="F247" s="61" t="s">
        <v>912</v>
      </c>
      <c r="G247" s="108" t="s">
        <v>6</v>
      </c>
      <c r="H247" s="109" t="s">
        <v>770</v>
      </c>
      <c r="I247" s="79">
        <v>30000</v>
      </c>
      <c r="J247" s="61" t="s">
        <v>741</v>
      </c>
      <c r="K247" s="83" t="s">
        <v>421</v>
      </c>
      <c r="L247" s="61"/>
      <c r="M247" s="61"/>
      <c r="N247" s="61"/>
      <c r="O247" s="61"/>
    </row>
    <row r="248" spans="1:15" s="91" customFormat="1" ht="45" customHeight="1">
      <c r="A248" s="61">
        <v>69.3</v>
      </c>
      <c r="B248" s="61" t="s">
        <v>10</v>
      </c>
      <c r="C248" s="61"/>
      <c r="D248" s="61" t="s">
        <v>728</v>
      </c>
      <c r="E248" s="78">
        <v>1</v>
      </c>
      <c r="F248" s="61" t="s">
        <v>914</v>
      </c>
      <c r="G248" s="61" t="s">
        <v>915</v>
      </c>
      <c r="H248" s="108" t="s">
        <v>770</v>
      </c>
      <c r="I248" s="79">
        <v>7800</v>
      </c>
      <c r="J248" s="61" t="s">
        <v>741</v>
      </c>
      <c r="K248" s="83" t="s">
        <v>421</v>
      </c>
      <c r="L248" s="61"/>
      <c r="M248" s="61"/>
      <c r="N248" s="61"/>
      <c r="O248" s="61"/>
    </row>
    <row r="249" spans="1:15" s="91" customFormat="1" ht="45" customHeight="1">
      <c r="A249" s="61">
        <v>69.4</v>
      </c>
      <c r="B249" s="61" t="s">
        <v>941</v>
      </c>
      <c r="C249" s="61"/>
      <c r="D249" s="61" t="s">
        <v>370</v>
      </c>
      <c r="E249" s="78">
        <v>5</v>
      </c>
      <c r="F249" s="61"/>
      <c r="G249" s="61" t="s">
        <v>6</v>
      </c>
      <c r="H249" s="108" t="s">
        <v>770</v>
      </c>
      <c r="I249" s="79">
        <v>15750</v>
      </c>
      <c r="J249" s="61" t="s">
        <v>942</v>
      </c>
      <c r="K249" s="83"/>
      <c r="L249" s="61"/>
      <c r="M249" s="61"/>
      <c r="N249" s="61"/>
      <c r="O249" s="61"/>
    </row>
    <row r="250" spans="1:15" s="91" customFormat="1" ht="45" customHeight="1">
      <c r="A250" s="61">
        <v>70</v>
      </c>
      <c r="B250" s="81" t="s">
        <v>736</v>
      </c>
      <c r="C250" s="61"/>
      <c r="D250" s="75"/>
      <c r="E250" s="76"/>
      <c r="F250" s="61"/>
      <c r="G250" s="61"/>
      <c r="H250" s="82"/>
      <c r="I250" s="80">
        <f>I251+I252</f>
        <v>45000</v>
      </c>
      <c r="J250" s="61"/>
      <c r="K250" s="61"/>
      <c r="L250" s="61"/>
      <c r="M250" s="61"/>
      <c r="N250" s="61"/>
      <c r="O250" s="61"/>
    </row>
    <row r="251" spans="1:15" s="91" customFormat="1" ht="45" customHeight="1">
      <c r="A251" s="61">
        <v>70.1</v>
      </c>
      <c r="B251" s="61" t="s">
        <v>726</v>
      </c>
      <c r="C251" s="61"/>
      <c r="D251" s="61" t="s">
        <v>5</v>
      </c>
      <c r="E251" s="78">
        <v>2</v>
      </c>
      <c r="F251" s="107" t="s">
        <v>918</v>
      </c>
      <c r="G251" s="61"/>
      <c r="H251" s="108" t="s">
        <v>770</v>
      </c>
      <c r="I251" s="79">
        <v>30000</v>
      </c>
      <c r="J251" s="61" t="s">
        <v>741</v>
      </c>
      <c r="K251" s="83" t="s">
        <v>421</v>
      </c>
      <c r="L251" s="61"/>
      <c r="M251" s="61"/>
      <c r="N251" s="61"/>
      <c r="O251" s="61"/>
    </row>
    <row r="252" spans="1:15" s="91" customFormat="1" ht="45" customHeight="1">
      <c r="A252" s="61">
        <v>70.2</v>
      </c>
      <c r="B252" s="61" t="s">
        <v>9</v>
      </c>
      <c r="C252" s="61"/>
      <c r="D252" s="61" t="s">
        <v>728</v>
      </c>
      <c r="E252" s="78">
        <v>1</v>
      </c>
      <c r="F252" s="107" t="s">
        <v>911</v>
      </c>
      <c r="G252" s="61" t="s">
        <v>373</v>
      </c>
      <c r="H252" s="108" t="s">
        <v>770</v>
      </c>
      <c r="I252" s="79">
        <v>15000</v>
      </c>
      <c r="J252" s="61" t="s">
        <v>741</v>
      </c>
      <c r="K252" s="83" t="s">
        <v>421</v>
      </c>
      <c r="L252" s="61"/>
      <c r="M252" s="61"/>
      <c r="N252" s="61"/>
      <c r="O252" s="61"/>
    </row>
    <row r="253" spans="1:15" s="91" customFormat="1" ht="45" customHeight="1">
      <c r="A253" s="61">
        <v>71</v>
      </c>
      <c r="B253" s="81" t="s">
        <v>737</v>
      </c>
      <c r="C253" s="61"/>
      <c r="D253" s="75"/>
      <c r="E253" s="76"/>
      <c r="F253" s="61"/>
      <c r="G253" s="61"/>
      <c r="H253" s="82"/>
      <c r="I253" s="80">
        <f>I254+I255</f>
        <v>68250</v>
      </c>
      <c r="J253" s="61"/>
      <c r="K253" s="61"/>
      <c r="L253" s="61"/>
      <c r="M253" s="61"/>
      <c r="N253" s="61"/>
      <c r="O253" s="61"/>
    </row>
    <row r="254" spans="1:15" s="91" customFormat="1" ht="45" customHeight="1">
      <c r="A254" s="61">
        <v>71.1</v>
      </c>
      <c r="B254" s="61" t="s">
        <v>726</v>
      </c>
      <c r="C254" s="61"/>
      <c r="D254" s="61" t="s">
        <v>5</v>
      </c>
      <c r="E254" s="78">
        <v>3</v>
      </c>
      <c r="F254" s="61" t="s">
        <v>919</v>
      </c>
      <c r="G254" s="61" t="s">
        <v>6</v>
      </c>
      <c r="H254" s="108" t="s">
        <v>770</v>
      </c>
      <c r="I254" s="79">
        <v>37050</v>
      </c>
      <c r="J254" s="61" t="s">
        <v>741</v>
      </c>
      <c r="K254" s="83" t="s">
        <v>421</v>
      </c>
      <c r="L254" s="61"/>
      <c r="M254" s="61"/>
      <c r="N254" s="61"/>
      <c r="O254" s="61"/>
    </row>
    <row r="255" spans="1:15" s="91" customFormat="1" ht="45" customHeight="1">
      <c r="A255" s="61">
        <v>71.2</v>
      </c>
      <c r="B255" s="61" t="s">
        <v>10</v>
      </c>
      <c r="C255" s="61"/>
      <c r="D255" s="61" t="s">
        <v>728</v>
      </c>
      <c r="E255" s="78">
        <v>4</v>
      </c>
      <c r="F255" s="61" t="s">
        <v>914</v>
      </c>
      <c r="G255" s="61" t="s">
        <v>915</v>
      </c>
      <c r="H255" s="108" t="s">
        <v>770</v>
      </c>
      <c r="I255" s="79">
        <f>7800*4</f>
        <v>31200</v>
      </c>
      <c r="J255" s="61" t="s">
        <v>741</v>
      </c>
      <c r="K255" s="83" t="s">
        <v>421</v>
      </c>
      <c r="L255" s="61"/>
      <c r="M255" s="61"/>
      <c r="N255" s="61"/>
      <c r="O255" s="61"/>
    </row>
    <row r="256" spans="1:15" s="91" customFormat="1" ht="45" customHeight="1">
      <c r="A256" s="61">
        <v>71.3</v>
      </c>
      <c r="B256" s="61" t="s">
        <v>943</v>
      </c>
      <c r="C256" s="61"/>
      <c r="D256" s="61" t="s">
        <v>944</v>
      </c>
      <c r="E256" s="78">
        <v>1</v>
      </c>
      <c r="F256" s="61"/>
      <c r="G256" s="61"/>
      <c r="H256" s="108" t="s">
        <v>770</v>
      </c>
      <c r="I256" s="79">
        <v>97220</v>
      </c>
      <c r="J256" s="61" t="s">
        <v>360</v>
      </c>
      <c r="K256" s="83"/>
      <c r="L256" s="61"/>
      <c r="M256" s="61"/>
      <c r="N256" s="61"/>
      <c r="O256" s="61"/>
    </row>
    <row r="257" spans="1:15" s="91" customFormat="1" ht="45" customHeight="1">
      <c r="A257" s="61">
        <v>71.4</v>
      </c>
      <c r="B257" s="61"/>
      <c r="C257" s="61"/>
      <c r="D257" s="61"/>
      <c r="E257" s="78"/>
      <c r="F257" s="61"/>
      <c r="G257" s="61"/>
      <c r="H257" s="108"/>
      <c r="I257" s="79"/>
      <c r="J257" s="61"/>
      <c r="K257" s="83"/>
      <c r="L257" s="61"/>
      <c r="M257" s="61"/>
      <c r="N257" s="61"/>
      <c r="O257" s="61"/>
    </row>
    <row r="258" spans="1:15" s="91" customFormat="1" ht="45" customHeight="1">
      <c r="A258" s="61">
        <v>72</v>
      </c>
      <c r="B258" s="75" t="s">
        <v>738</v>
      </c>
      <c r="C258" s="61"/>
      <c r="D258" s="75"/>
      <c r="E258" s="76"/>
      <c r="F258" s="61"/>
      <c r="G258" s="61"/>
      <c r="H258" s="82"/>
      <c r="I258" s="80">
        <f>I259+I260+I261</f>
        <v>38400000</v>
      </c>
      <c r="J258" s="61"/>
      <c r="K258" s="61"/>
      <c r="L258" s="61"/>
      <c r="M258" s="61"/>
      <c r="N258" s="61"/>
      <c r="O258" s="61"/>
    </row>
    <row r="259" spans="1:15" s="91" customFormat="1" ht="45" customHeight="1">
      <c r="A259" s="61">
        <v>72.1</v>
      </c>
      <c r="B259" s="61" t="s">
        <v>10</v>
      </c>
      <c r="C259" s="61"/>
      <c r="D259" s="61" t="s">
        <v>728</v>
      </c>
      <c r="E259" s="78">
        <v>1</v>
      </c>
      <c r="F259" s="61" t="s">
        <v>914</v>
      </c>
      <c r="G259" s="61" t="s">
        <v>915</v>
      </c>
      <c r="H259" s="108" t="s">
        <v>770</v>
      </c>
      <c r="I259" s="79">
        <v>7800000</v>
      </c>
      <c r="J259" s="61" t="s">
        <v>741</v>
      </c>
      <c r="K259" s="83" t="s">
        <v>421</v>
      </c>
      <c r="L259" s="61"/>
      <c r="M259" s="61"/>
      <c r="N259" s="61"/>
      <c r="O259" s="61"/>
    </row>
    <row r="260" spans="1:15" s="91" customFormat="1" ht="45" customHeight="1">
      <c r="A260" s="61">
        <v>72.2</v>
      </c>
      <c r="B260" s="61" t="s">
        <v>10</v>
      </c>
      <c r="C260" s="61"/>
      <c r="D260" s="61" t="s">
        <v>728</v>
      </c>
      <c r="E260" s="78">
        <v>2</v>
      </c>
      <c r="F260" s="61" t="s">
        <v>914</v>
      </c>
      <c r="G260" s="61" t="s">
        <v>915</v>
      </c>
      <c r="H260" s="108" t="s">
        <v>770</v>
      </c>
      <c r="I260" s="79">
        <v>15600000</v>
      </c>
      <c r="J260" s="61" t="s">
        <v>741</v>
      </c>
      <c r="K260" s="83" t="s">
        <v>421</v>
      </c>
      <c r="L260" s="61"/>
      <c r="M260" s="61"/>
      <c r="N260" s="61"/>
      <c r="O260" s="61"/>
    </row>
    <row r="261" spans="1:15" s="91" customFormat="1" ht="45" customHeight="1">
      <c r="A261" s="61">
        <v>72.3</v>
      </c>
      <c r="B261" s="61" t="s">
        <v>730</v>
      </c>
      <c r="C261" s="61"/>
      <c r="D261" s="61" t="s">
        <v>728</v>
      </c>
      <c r="E261" s="78">
        <v>3</v>
      </c>
      <c r="F261" s="61"/>
      <c r="G261" s="61" t="s">
        <v>6</v>
      </c>
      <c r="H261" s="108" t="s">
        <v>770</v>
      </c>
      <c r="I261" s="79">
        <v>15000000</v>
      </c>
      <c r="J261" s="61" t="s">
        <v>741</v>
      </c>
      <c r="K261" s="83" t="s">
        <v>421</v>
      </c>
      <c r="L261" s="61"/>
      <c r="M261" s="61"/>
      <c r="N261" s="61"/>
      <c r="O261" s="61"/>
    </row>
    <row r="262" spans="1:15" s="91" customFormat="1" ht="45" customHeight="1">
      <c r="A262" s="61">
        <v>73</v>
      </c>
      <c r="B262" s="75" t="s">
        <v>489</v>
      </c>
      <c r="C262" s="61"/>
      <c r="D262" s="75"/>
      <c r="E262" s="76"/>
      <c r="F262" s="61"/>
      <c r="G262" s="61"/>
      <c r="H262" s="82"/>
      <c r="I262" s="80">
        <f>I263+I264+I265+I266</f>
        <v>86800</v>
      </c>
      <c r="J262" s="61"/>
      <c r="K262" s="61"/>
      <c r="L262" s="61"/>
      <c r="M262" s="61"/>
      <c r="N262" s="61"/>
      <c r="O262" s="61"/>
    </row>
    <row r="263" spans="1:15" s="91" customFormat="1" ht="45" customHeight="1">
      <c r="A263" s="61">
        <v>73.1</v>
      </c>
      <c r="B263" s="61" t="s">
        <v>726</v>
      </c>
      <c r="C263" s="61"/>
      <c r="D263" s="61" t="s">
        <v>5</v>
      </c>
      <c r="E263" s="78">
        <v>1</v>
      </c>
      <c r="F263" s="61" t="s">
        <v>920</v>
      </c>
      <c r="G263" s="61" t="s">
        <v>924</v>
      </c>
      <c r="H263" s="61" t="s">
        <v>925</v>
      </c>
      <c r="I263" s="79">
        <v>13800</v>
      </c>
      <c r="J263" s="61" t="s">
        <v>741</v>
      </c>
      <c r="K263" s="83" t="s">
        <v>421</v>
      </c>
      <c r="L263" s="61"/>
      <c r="M263" s="61"/>
      <c r="N263" s="61"/>
      <c r="O263" s="61"/>
    </row>
    <row r="264" spans="1:15" s="91" customFormat="1" ht="45" customHeight="1">
      <c r="A264" s="61">
        <v>73.2</v>
      </c>
      <c r="B264" s="61" t="s">
        <v>9</v>
      </c>
      <c r="C264" s="61"/>
      <c r="D264" s="61" t="s">
        <v>728</v>
      </c>
      <c r="E264" s="78">
        <v>1</v>
      </c>
      <c r="F264" s="61" t="s">
        <v>921</v>
      </c>
      <c r="G264" s="61" t="s">
        <v>926</v>
      </c>
      <c r="H264" s="61" t="s">
        <v>925</v>
      </c>
      <c r="I264" s="79">
        <v>15000</v>
      </c>
      <c r="J264" s="61" t="s">
        <v>741</v>
      </c>
      <c r="K264" s="83" t="s">
        <v>421</v>
      </c>
      <c r="L264" s="61"/>
      <c r="M264" s="61"/>
      <c r="N264" s="61"/>
      <c r="O264" s="61"/>
    </row>
    <row r="265" spans="1:15" s="91" customFormat="1" ht="45" customHeight="1">
      <c r="A265" s="61">
        <v>73.3</v>
      </c>
      <c r="B265" s="61" t="s">
        <v>10</v>
      </c>
      <c r="C265" s="61"/>
      <c r="D265" s="61" t="s">
        <v>728</v>
      </c>
      <c r="E265" s="78">
        <v>1</v>
      </c>
      <c r="F265" s="61" t="s">
        <v>922</v>
      </c>
      <c r="G265" s="61" t="s">
        <v>927</v>
      </c>
      <c r="H265" s="61" t="s">
        <v>925</v>
      </c>
      <c r="I265" s="79">
        <v>8000</v>
      </c>
      <c r="J265" s="61" t="s">
        <v>741</v>
      </c>
      <c r="K265" s="83" t="s">
        <v>421</v>
      </c>
      <c r="L265" s="61"/>
      <c r="M265" s="61"/>
      <c r="N265" s="61"/>
      <c r="O265" s="61"/>
    </row>
    <row r="266" spans="1:15" s="91" customFormat="1" ht="45" customHeight="1">
      <c r="A266" s="61">
        <v>73.4</v>
      </c>
      <c r="B266" s="107" t="s">
        <v>739</v>
      </c>
      <c r="C266" s="61"/>
      <c r="D266" s="61" t="s">
        <v>728</v>
      </c>
      <c r="E266" s="78">
        <v>1</v>
      </c>
      <c r="F266" s="61" t="s">
        <v>923</v>
      </c>
      <c r="G266" s="61" t="s">
        <v>926</v>
      </c>
      <c r="H266" s="61" t="s">
        <v>925</v>
      </c>
      <c r="I266" s="79">
        <v>50000</v>
      </c>
      <c r="J266" s="61" t="s">
        <v>741</v>
      </c>
      <c r="K266" s="83" t="s">
        <v>421</v>
      </c>
      <c r="L266" s="61"/>
      <c r="M266" s="61"/>
      <c r="N266" s="61"/>
      <c r="O266" s="61"/>
    </row>
    <row r="267" spans="1:15" s="91" customFormat="1" ht="45" customHeight="1">
      <c r="A267" s="61">
        <v>76</v>
      </c>
      <c r="B267" s="75" t="s">
        <v>742</v>
      </c>
      <c r="C267" s="61"/>
      <c r="D267" s="75"/>
      <c r="E267" s="76"/>
      <c r="F267" s="61"/>
      <c r="G267" s="61"/>
      <c r="H267" s="82"/>
      <c r="I267" s="80">
        <f>SUM(I268:I272)</f>
        <v>61568</v>
      </c>
      <c r="J267" s="61"/>
      <c r="K267" s="61"/>
      <c r="L267" s="61"/>
      <c r="M267" s="61"/>
      <c r="N267" s="61"/>
      <c r="O267" s="61"/>
    </row>
    <row r="268" spans="1:15" s="91" customFormat="1" ht="45" customHeight="1">
      <c r="A268" s="61">
        <v>76.1</v>
      </c>
      <c r="B268" s="61" t="s">
        <v>726</v>
      </c>
      <c r="C268" s="61"/>
      <c r="D268" s="61" t="s">
        <v>5</v>
      </c>
      <c r="E268" s="78">
        <v>1</v>
      </c>
      <c r="F268" s="14" t="s">
        <v>928</v>
      </c>
      <c r="G268" s="14" t="s">
        <v>6</v>
      </c>
      <c r="H268" s="108" t="s">
        <v>770</v>
      </c>
      <c r="I268" s="79">
        <v>14895</v>
      </c>
      <c r="J268" s="61" t="s">
        <v>741</v>
      </c>
      <c r="K268" s="83" t="s">
        <v>421</v>
      </c>
      <c r="L268" s="61"/>
      <c r="M268" s="61"/>
      <c r="N268" s="14"/>
      <c r="O268" s="61"/>
    </row>
    <row r="269" spans="1:15" s="91" customFormat="1" ht="45" customHeight="1">
      <c r="A269" s="61">
        <v>76.2</v>
      </c>
      <c r="B269" s="107" t="s">
        <v>10</v>
      </c>
      <c r="C269" s="61"/>
      <c r="D269" s="61" t="s">
        <v>728</v>
      </c>
      <c r="E269" s="78">
        <v>1</v>
      </c>
      <c r="F269" s="14" t="s">
        <v>929</v>
      </c>
      <c r="G269" s="14" t="s">
        <v>6</v>
      </c>
      <c r="H269" s="108" t="s">
        <v>770</v>
      </c>
      <c r="I269" s="79">
        <v>6300</v>
      </c>
      <c r="J269" s="61" t="s">
        <v>741</v>
      </c>
      <c r="K269" s="83" t="s">
        <v>421</v>
      </c>
      <c r="L269" s="61"/>
      <c r="M269" s="61"/>
      <c r="N269" s="14"/>
      <c r="O269" s="61"/>
    </row>
    <row r="270" spans="1:15" s="91" customFormat="1" ht="45" customHeight="1">
      <c r="A270" s="61">
        <v>76.3</v>
      </c>
      <c r="B270" s="61" t="s">
        <v>743</v>
      </c>
      <c r="C270" s="61"/>
      <c r="D270" s="61" t="s">
        <v>728</v>
      </c>
      <c r="E270" s="78">
        <v>2</v>
      </c>
      <c r="F270" s="14" t="s">
        <v>930</v>
      </c>
      <c r="G270" s="14" t="s">
        <v>373</v>
      </c>
      <c r="H270" s="108" t="s">
        <v>770</v>
      </c>
      <c r="I270" s="79">
        <v>38623</v>
      </c>
      <c r="J270" s="61" t="s">
        <v>741</v>
      </c>
      <c r="K270" s="83" t="s">
        <v>421</v>
      </c>
      <c r="L270" s="61"/>
      <c r="M270" s="61"/>
      <c r="N270" s="14"/>
      <c r="O270" s="61"/>
    </row>
    <row r="271" spans="1:15" s="91" customFormat="1" ht="45" customHeight="1">
      <c r="A271" s="61">
        <v>76.4</v>
      </c>
      <c r="B271" s="61" t="s">
        <v>744</v>
      </c>
      <c r="C271" s="61"/>
      <c r="D271" s="61" t="s">
        <v>728</v>
      </c>
      <c r="E271" s="78">
        <v>1</v>
      </c>
      <c r="F271" s="14" t="s">
        <v>931</v>
      </c>
      <c r="G271" s="14" t="s">
        <v>373</v>
      </c>
      <c r="H271" s="108" t="s">
        <v>770</v>
      </c>
      <c r="I271" s="79">
        <v>800</v>
      </c>
      <c r="J271" s="61" t="s">
        <v>741</v>
      </c>
      <c r="K271" s="83" t="s">
        <v>421</v>
      </c>
      <c r="L271" s="61"/>
      <c r="M271" s="61"/>
      <c r="N271" s="14"/>
      <c r="O271" s="61"/>
    </row>
    <row r="272" spans="1:15" s="91" customFormat="1" ht="45" customHeight="1">
      <c r="A272" s="61">
        <v>76.5</v>
      </c>
      <c r="B272" s="61" t="s">
        <v>745</v>
      </c>
      <c r="C272" s="61"/>
      <c r="D272" s="61" t="s">
        <v>728</v>
      </c>
      <c r="E272" s="78">
        <v>1</v>
      </c>
      <c r="F272" s="14" t="s">
        <v>932</v>
      </c>
      <c r="G272" s="14" t="s">
        <v>373</v>
      </c>
      <c r="H272" s="108" t="s">
        <v>770</v>
      </c>
      <c r="I272" s="79">
        <v>950</v>
      </c>
      <c r="J272" s="61" t="s">
        <v>741</v>
      </c>
      <c r="K272" s="83" t="s">
        <v>421</v>
      </c>
      <c r="L272" s="61"/>
      <c r="M272" s="61"/>
      <c r="N272" s="14"/>
      <c r="O272" s="61"/>
    </row>
    <row r="273" spans="1:15" s="91" customFormat="1" ht="45" customHeight="1">
      <c r="A273" s="61">
        <v>77</v>
      </c>
      <c r="B273" s="75" t="s">
        <v>746</v>
      </c>
      <c r="C273" s="61"/>
      <c r="D273" s="75"/>
      <c r="E273" s="76"/>
      <c r="F273" s="61"/>
      <c r="G273" s="61"/>
      <c r="H273" s="82"/>
      <c r="I273" s="80">
        <f>I274</f>
        <v>6500</v>
      </c>
      <c r="J273" s="61"/>
      <c r="K273" s="61"/>
      <c r="L273" s="61"/>
      <c r="M273" s="61"/>
      <c r="N273" s="14"/>
      <c r="O273" s="61"/>
    </row>
    <row r="274" spans="1:15" s="91" customFormat="1" ht="45" customHeight="1">
      <c r="A274" s="61">
        <v>77.1</v>
      </c>
      <c r="B274" s="61" t="s">
        <v>10</v>
      </c>
      <c r="C274" s="61"/>
      <c r="D274" s="61" t="s">
        <v>728</v>
      </c>
      <c r="E274" s="78">
        <v>1</v>
      </c>
      <c r="F274" s="4" t="s">
        <v>940</v>
      </c>
      <c r="G274" s="61" t="s">
        <v>6</v>
      </c>
      <c r="H274" s="108" t="s">
        <v>770</v>
      </c>
      <c r="I274" s="79">
        <v>6500</v>
      </c>
      <c r="J274" s="61" t="s">
        <v>741</v>
      </c>
      <c r="K274" s="83" t="s">
        <v>421</v>
      </c>
      <c r="L274" s="61"/>
      <c r="M274" s="61"/>
      <c r="N274" s="61"/>
      <c r="O274" s="61"/>
    </row>
    <row r="275" spans="1:15" s="91" customFormat="1" ht="45" customHeight="1">
      <c r="A275" s="61">
        <v>77.1</v>
      </c>
      <c r="B275" s="75" t="s">
        <v>747</v>
      </c>
      <c r="C275" s="61"/>
      <c r="D275" s="75"/>
      <c r="E275" s="76"/>
      <c r="F275" s="61"/>
      <c r="G275" s="61"/>
      <c r="H275" s="82"/>
      <c r="I275" s="80">
        <f>I276+I277</f>
        <v>17000</v>
      </c>
      <c r="J275" s="61"/>
      <c r="K275" s="61"/>
      <c r="L275" s="61"/>
      <c r="M275" s="61"/>
      <c r="N275" s="61"/>
      <c r="O275" s="61"/>
    </row>
    <row r="276" spans="1:15" s="91" customFormat="1" ht="45" customHeight="1">
      <c r="A276" s="61">
        <v>77.3</v>
      </c>
      <c r="B276" s="61" t="s">
        <v>726</v>
      </c>
      <c r="C276" s="61"/>
      <c r="D276" s="61" t="s">
        <v>5</v>
      </c>
      <c r="E276" s="78">
        <v>1</v>
      </c>
      <c r="F276" s="110" t="s">
        <v>938</v>
      </c>
      <c r="G276" s="61" t="s">
        <v>6</v>
      </c>
      <c r="H276" s="108" t="s">
        <v>770</v>
      </c>
      <c r="I276" s="79">
        <v>11500</v>
      </c>
      <c r="J276" s="61" t="s">
        <v>741</v>
      </c>
      <c r="K276" s="83" t="s">
        <v>421</v>
      </c>
      <c r="L276" s="61"/>
      <c r="M276" s="61"/>
      <c r="N276" s="111"/>
      <c r="O276" s="61"/>
    </row>
    <row r="277" spans="1:15" s="91" customFormat="1" ht="45" customHeight="1">
      <c r="A277" s="61">
        <v>77.4</v>
      </c>
      <c r="B277" s="61" t="s">
        <v>10</v>
      </c>
      <c r="C277" s="61"/>
      <c r="D277" s="61" t="s">
        <v>728</v>
      </c>
      <c r="E277" s="78">
        <v>1</v>
      </c>
      <c r="F277" s="4" t="s">
        <v>939</v>
      </c>
      <c r="G277" s="61" t="s">
        <v>6</v>
      </c>
      <c r="H277" s="108" t="s">
        <v>770</v>
      </c>
      <c r="I277" s="79">
        <v>5500</v>
      </c>
      <c r="J277" s="61" t="s">
        <v>741</v>
      </c>
      <c r="K277" s="83" t="s">
        <v>421</v>
      </c>
      <c r="L277" s="61"/>
      <c r="M277" s="61"/>
      <c r="N277" s="111"/>
      <c r="O277" s="61"/>
    </row>
    <row r="278" spans="1:15" s="91" customFormat="1" ht="45" customHeight="1">
      <c r="A278" s="61">
        <v>78</v>
      </c>
      <c r="B278" s="75" t="s">
        <v>748</v>
      </c>
      <c r="C278" s="61"/>
      <c r="D278" s="75"/>
      <c r="E278" s="75"/>
      <c r="F278" s="61"/>
      <c r="G278" s="61"/>
      <c r="H278" s="82"/>
      <c r="I278" s="80">
        <f>I279+I280</f>
        <v>7000</v>
      </c>
      <c r="J278" s="61"/>
      <c r="K278" s="61"/>
      <c r="L278" s="61"/>
      <c r="M278" s="61"/>
      <c r="N278" s="61"/>
      <c r="O278" s="61"/>
    </row>
    <row r="279" spans="1:15" s="91" customFormat="1" ht="45" customHeight="1">
      <c r="A279" s="61">
        <v>78.1</v>
      </c>
      <c r="B279" s="61" t="s">
        <v>749</v>
      </c>
      <c r="C279" s="61"/>
      <c r="D279" s="61" t="s">
        <v>5</v>
      </c>
      <c r="E279" s="78">
        <v>1</v>
      </c>
      <c r="F279" s="61"/>
      <c r="G279" s="61" t="s">
        <v>6</v>
      </c>
      <c r="H279" s="108" t="s">
        <v>770</v>
      </c>
      <c r="I279" s="82">
        <v>5000</v>
      </c>
      <c r="J279" s="61" t="s">
        <v>741</v>
      </c>
      <c r="K279" s="61" t="s">
        <v>908</v>
      </c>
      <c r="L279" s="61"/>
      <c r="M279" s="61"/>
      <c r="N279" s="112"/>
      <c r="O279" s="61"/>
    </row>
    <row r="280" spans="1:15" s="91" customFormat="1" ht="45" customHeight="1">
      <c r="A280" s="61">
        <v>78.2</v>
      </c>
      <c r="B280" s="61" t="s">
        <v>750</v>
      </c>
      <c r="C280" s="61"/>
      <c r="D280" s="61" t="s">
        <v>370</v>
      </c>
      <c r="E280" s="78">
        <v>1</v>
      </c>
      <c r="F280" s="61"/>
      <c r="G280" s="61" t="s">
        <v>6</v>
      </c>
      <c r="H280" s="108" t="s">
        <v>770</v>
      </c>
      <c r="I280" s="79">
        <v>2000</v>
      </c>
      <c r="J280" s="61" t="s">
        <v>741</v>
      </c>
      <c r="K280" s="61" t="s">
        <v>908</v>
      </c>
      <c r="L280" s="61"/>
      <c r="M280" s="61"/>
      <c r="N280" s="61"/>
      <c r="O280" s="61"/>
    </row>
    <row r="281" spans="1:15" s="91" customFormat="1" ht="45" customHeight="1">
      <c r="A281" s="61">
        <v>79</v>
      </c>
      <c r="B281" s="75" t="s">
        <v>751</v>
      </c>
      <c r="C281" s="61"/>
      <c r="D281" s="75"/>
      <c r="E281" s="76"/>
      <c r="F281" s="61"/>
      <c r="G281" s="61"/>
      <c r="H281" s="82"/>
      <c r="I281" s="80">
        <f>SUM(I282:I286)</f>
        <v>200210</v>
      </c>
      <c r="J281" s="61"/>
      <c r="K281" s="61"/>
      <c r="L281" s="61"/>
      <c r="M281" s="61"/>
      <c r="N281" s="61"/>
      <c r="O281" s="61"/>
    </row>
    <row r="282" spans="1:15" s="91" customFormat="1" ht="45" customHeight="1">
      <c r="A282" s="61">
        <v>79.1</v>
      </c>
      <c r="B282" s="61" t="s">
        <v>752</v>
      </c>
      <c r="C282" s="61"/>
      <c r="D282" s="61" t="s">
        <v>5</v>
      </c>
      <c r="E282" s="78">
        <v>1</v>
      </c>
      <c r="F282" s="61" t="s">
        <v>933</v>
      </c>
      <c r="G282" s="61" t="s">
        <v>6</v>
      </c>
      <c r="H282" s="108" t="s">
        <v>770</v>
      </c>
      <c r="I282" s="82">
        <v>11000</v>
      </c>
      <c r="J282" s="61" t="s">
        <v>741</v>
      </c>
      <c r="K282" s="83" t="s">
        <v>421</v>
      </c>
      <c r="L282" s="61"/>
      <c r="M282" s="61"/>
      <c r="N282" s="61"/>
      <c r="O282" s="61"/>
    </row>
    <row r="283" spans="1:15" s="91" customFormat="1" ht="45" customHeight="1">
      <c r="A283" s="61">
        <v>79.2</v>
      </c>
      <c r="B283" s="61" t="s">
        <v>730</v>
      </c>
      <c r="C283" s="61"/>
      <c r="D283" s="61" t="s">
        <v>370</v>
      </c>
      <c r="E283" s="78">
        <v>1</v>
      </c>
      <c r="F283" s="61"/>
      <c r="G283" s="61" t="s">
        <v>6</v>
      </c>
      <c r="H283" s="108" t="s">
        <v>770</v>
      </c>
      <c r="I283" s="82">
        <v>5000</v>
      </c>
      <c r="J283" s="61" t="s">
        <v>741</v>
      </c>
      <c r="K283" s="61" t="s">
        <v>908</v>
      </c>
      <c r="L283" s="61"/>
      <c r="M283" s="61"/>
      <c r="N283" s="61"/>
      <c r="O283" s="61"/>
    </row>
    <row r="284" spans="1:15" ht="45" customHeight="1">
      <c r="A284" s="4">
        <v>79.3</v>
      </c>
      <c r="B284" s="4" t="s">
        <v>899</v>
      </c>
      <c r="C284" s="4"/>
      <c r="D284" s="61" t="s">
        <v>370</v>
      </c>
      <c r="E284" s="4">
        <v>2</v>
      </c>
      <c r="F284" s="4"/>
      <c r="G284" s="61" t="s">
        <v>6</v>
      </c>
      <c r="H284" s="108" t="s">
        <v>770</v>
      </c>
      <c r="I284" s="113">
        <v>10000</v>
      </c>
      <c r="J284" s="4" t="s">
        <v>360</v>
      </c>
      <c r="K284" s="4"/>
      <c r="L284" s="4"/>
      <c r="M284" s="4"/>
      <c r="N284" s="4"/>
      <c r="O284" s="4"/>
    </row>
    <row r="285" spans="1:15" ht="45" customHeight="1">
      <c r="A285" s="4">
        <v>79.4</v>
      </c>
      <c r="B285" s="4" t="s">
        <v>934</v>
      </c>
      <c r="C285" s="4"/>
      <c r="D285" s="61" t="s">
        <v>370</v>
      </c>
      <c r="E285" s="4">
        <v>1</v>
      </c>
      <c r="F285" s="4" t="s">
        <v>936</v>
      </c>
      <c r="G285" s="61"/>
      <c r="H285" s="114" t="s">
        <v>770</v>
      </c>
      <c r="I285" s="113">
        <v>93300</v>
      </c>
      <c r="J285" s="4" t="s">
        <v>360</v>
      </c>
      <c r="K285" s="4"/>
      <c r="L285" s="4"/>
      <c r="M285" s="4"/>
      <c r="N285" s="4"/>
      <c r="O285" s="4"/>
    </row>
    <row r="286" spans="1:15" ht="45" customHeight="1">
      <c r="A286" s="4">
        <v>79.5</v>
      </c>
      <c r="B286" s="4" t="s">
        <v>935</v>
      </c>
      <c r="C286" s="4"/>
      <c r="D286" s="61" t="s">
        <v>5</v>
      </c>
      <c r="E286" s="4">
        <v>1</v>
      </c>
      <c r="F286" s="4" t="s">
        <v>937</v>
      </c>
      <c r="G286" s="4"/>
      <c r="H286" s="114" t="s">
        <v>770</v>
      </c>
      <c r="I286" s="113">
        <v>80910</v>
      </c>
      <c r="J286" s="4" t="s">
        <v>360</v>
      </c>
      <c r="K286" s="4"/>
      <c r="L286" s="4"/>
      <c r="M286" s="4"/>
      <c r="N286" s="4"/>
      <c r="O286" s="4"/>
    </row>
  </sheetData>
  <sheetProtection/>
  <mergeCells count="127">
    <mergeCell ref="J9:J10"/>
    <mergeCell ref="A190:A193"/>
    <mergeCell ref="K9:K10"/>
    <mergeCell ref="A7:N7"/>
    <mergeCell ref="A9:A10"/>
    <mergeCell ref="B9:B10"/>
    <mergeCell ref="C9:C10"/>
    <mergeCell ref="D9:D10"/>
    <mergeCell ref="E9:E10"/>
    <mergeCell ref="H9:H10"/>
    <mergeCell ref="I9:I10"/>
    <mergeCell ref="F9:F10"/>
    <mergeCell ref="G9:G10"/>
    <mergeCell ref="A12:A13"/>
    <mergeCell ref="B12:B13"/>
    <mergeCell ref="A14:A15"/>
    <mergeCell ref="B14:B15"/>
    <mergeCell ref="B16:B17"/>
    <mergeCell ref="A18:A20"/>
    <mergeCell ref="B18:B20"/>
    <mergeCell ref="B24:B28"/>
    <mergeCell ref="A29:A33"/>
    <mergeCell ref="B29:B33"/>
    <mergeCell ref="A21:A23"/>
    <mergeCell ref="B21:B23"/>
    <mergeCell ref="A24:A28"/>
    <mergeCell ref="A16:A17"/>
    <mergeCell ref="A34:A35"/>
    <mergeCell ref="B34:B35"/>
    <mergeCell ref="A36:A37"/>
    <mergeCell ref="B36:B37"/>
    <mergeCell ref="A38:A40"/>
    <mergeCell ref="B38:B40"/>
    <mergeCell ref="A41:A47"/>
    <mergeCell ref="B41:B47"/>
    <mergeCell ref="A48:A52"/>
    <mergeCell ref="B48:B52"/>
    <mergeCell ref="A55:A59"/>
    <mergeCell ref="B55:B59"/>
    <mergeCell ref="A61:A63"/>
    <mergeCell ref="B61:B63"/>
    <mergeCell ref="A64:A65"/>
    <mergeCell ref="B64:B65"/>
    <mergeCell ref="A66:A68"/>
    <mergeCell ref="B66:B68"/>
    <mergeCell ref="A69:A78"/>
    <mergeCell ref="B69:B78"/>
    <mergeCell ref="A79:A86"/>
    <mergeCell ref="B79:B86"/>
    <mergeCell ref="A87:A95"/>
    <mergeCell ref="B87:B95"/>
    <mergeCell ref="B96:B99"/>
    <mergeCell ref="A100:A102"/>
    <mergeCell ref="B100:B102"/>
    <mergeCell ref="A103:A105"/>
    <mergeCell ref="B103:B105"/>
    <mergeCell ref="A106:A109"/>
    <mergeCell ref="B106:B109"/>
    <mergeCell ref="A96:A99"/>
    <mergeCell ref="B110:B113"/>
    <mergeCell ref="A114:A116"/>
    <mergeCell ref="B114:B116"/>
    <mergeCell ref="A117:A121"/>
    <mergeCell ref="B117:B121"/>
    <mergeCell ref="A122:A124"/>
    <mergeCell ref="B122:B124"/>
    <mergeCell ref="A110:A113"/>
    <mergeCell ref="B125:B131"/>
    <mergeCell ref="A132:A134"/>
    <mergeCell ref="B132:B134"/>
    <mergeCell ref="A135:A136"/>
    <mergeCell ref="B135:B136"/>
    <mergeCell ref="A137:A139"/>
    <mergeCell ref="B137:B139"/>
    <mergeCell ref="A125:A131"/>
    <mergeCell ref="B140:B143"/>
    <mergeCell ref="A144:A146"/>
    <mergeCell ref="B144:B146"/>
    <mergeCell ref="A147:A149"/>
    <mergeCell ref="B147:B149"/>
    <mergeCell ref="A150:A152"/>
    <mergeCell ref="B150:B152"/>
    <mergeCell ref="A140:A143"/>
    <mergeCell ref="B153:B155"/>
    <mergeCell ref="A156:A158"/>
    <mergeCell ref="B156:B158"/>
    <mergeCell ref="A159:A162"/>
    <mergeCell ref="B159:B162"/>
    <mergeCell ref="A163:A164"/>
    <mergeCell ref="B163:B164"/>
    <mergeCell ref="A153:A155"/>
    <mergeCell ref="B165:B168"/>
    <mergeCell ref="A169:A172"/>
    <mergeCell ref="B169:B172"/>
    <mergeCell ref="A173:A175"/>
    <mergeCell ref="B173:B175"/>
    <mergeCell ref="A176:A177"/>
    <mergeCell ref="B176:B177"/>
    <mergeCell ref="A165:A168"/>
    <mergeCell ref="B179:B180"/>
    <mergeCell ref="A181:A182"/>
    <mergeCell ref="B181:B182"/>
    <mergeCell ref="B183:B186"/>
    <mergeCell ref="A187:A189"/>
    <mergeCell ref="B187:B189"/>
    <mergeCell ref="A183:A186"/>
    <mergeCell ref="A179:A180"/>
    <mergeCell ref="A211:A212"/>
    <mergeCell ref="B211:B212"/>
    <mergeCell ref="B190:B193"/>
    <mergeCell ref="A194:A197"/>
    <mergeCell ref="B194:B197"/>
    <mergeCell ref="A198:A199"/>
    <mergeCell ref="B198:B199"/>
    <mergeCell ref="A200:A201"/>
    <mergeCell ref="B200:B201"/>
    <mergeCell ref="A203:A205"/>
    <mergeCell ref="A213:A217"/>
    <mergeCell ref="B213:B217"/>
    <mergeCell ref="L9:L10"/>
    <mergeCell ref="M9:N9"/>
    <mergeCell ref="O9:O10"/>
    <mergeCell ref="B203:B205"/>
    <mergeCell ref="A206:A207"/>
    <mergeCell ref="B206:B207"/>
    <mergeCell ref="A208:A210"/>
    <mergeCell ref="B208:B210"/>
  </mergeCells>
  <printOptions/>
  <pageMargins left="0.11811023622047245" right="0.11811023622047245" top="0.35433070866141736" bottom="0.3937007874015748" header="0.31496062992125984" footer="0.31496062992125984"/>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BL371"/>
  <sheetViews>
    <sheetView view="pageBreakPreview" zoomScale="60" zoomScalePageLayoutView="0" workbookViewId="0" topLeftCell="A1">
      <pane ySplit="13" topLeftCell="A14" activePane="bottomLeft" state="frozen"/>
      <selection pane="topLeft" activeCell="A1" sqref="A1"/>
      <selection pane="bottomLeft" activeCell="B1" sqref="A1:W371"/>
    </sheetView>
  </sheetViews>
  <sheetFormatPr defaultColWidth="10.00390625" defaultRowHeight="12.75"/>
  <cols>
    <col min="1" max="1" width="2.7109375" style="39" customWidth="1"/>
    <col min="2" max="2" width="10.57421875" style="45" customWidth="1"/>
    <col min="3" max="3" width="16.28125" style="158" customWidth="1"/>
    <col min="4" max="4" width="9.00390625" style="186" customWidth="1"/>
    <col min="5" max="5" width="11.140625" style="186" customWidth="1"/>
    <col min="6" max="6" width="7.7109375" style="186" customWidth="1"/>
    <col min="7" max="7" width="8.421875" style="186" customWidth="1"/>
    <col min="8" max="8" width="4.00390625" style="186" customWidth="1"/>
    <col min="9" max="9" width="3.7109375" style="186" customWidth="1"/>
    <col min="10" max="10" width="4.57421875" style="186" customWidth="1"/>
    <col min="11" max="11" width="3.57421875" style="186" customWidth="1"/>
    <col min="12" max="12" width="6.57421875" style="187" customWidth="1"/>
    <col min="13" max="13" width="6.8515625" style="186" customWidth="1"/>
    <col min="14" max="14" width="9.140625" style="186" customWidth="1"/>
    <col min="15" max="15" width="9.421875" style="186" customWidth="1"/>
    <col min="16" max="16" width="7.00390625" style="188" customWidth="1"/>
    <col min="17" max="22" width="5.140625" style="186" customWidth="1"/>
    <col min="23" max="23" width="5.140625" style="37" customWidth="1"/>
    <col min="24" max="63" width="10.00390625" style="53" customWidth="1"/>
    <col min="64" max="16384" width="10.00390625" style="37" customWidth="1"/>
  </cols>
  <sheetData>
    <row r="1" spans="1:63" s="21" customFormat="1" ht="12.75">
      <c r="A1" s="16" t="s">
        <v>452</v>
      </c>
      <c r="B1" s="49"/>
      <c r="C1" s="22"/>
      <c r="D1" s="182"/>
      <c r="E1" s="182"/>
      <c r="F1" s="183"/>
      <c r="G1" s="182"/>
      <c r="H1" s="182"/>
      <c r="I1" s="182"/>
      <c r="J1" s="182"/>
      <c r="K1" s="182"/>
      <c r="L1" s="182"/>
      <c r="M1" s="182"/>
      <c r="N1" s="183"/>
      <c r="O1" s="182"/>
      <c r="P1" s="182"/>
      <c r="Q1" s="182"/>
      <c r="R1" s="182"/>
      <c r="S1" s="184"/>
      <c r="T1" s="185" t="s">
        <v>12</v>
      </c>
      <c r="U1" s="182"/>
      <c r="V1" s="18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row>
    <row r="2" spans="1:63" s="21" customFormat="1" ht="12.75">
      <c r="A2" s="16" t="s">
        <v>528</v>
      </c>
      <c r="B2" s="50"/>
      <c r="C2" s="22"/>
      <c r="D2" s="182"/>
      <c r="E2" s="182"/>
      <c r="F2" s="183"/>
      <c r="G2" s="182"/>
      <c r="H2" s="182"/>
      <c r="I2" s="182"/>
      <c r="J2" s="182"/>
      <c r="K2" s="182"/>
      <c r="L2" s="182"/>
      <c r="M2" s="182"/>
      <c r="N2" s="183"/>
      <c r="O2" s="182"/>
      <c r="P2" s="182"/>
      <c r="Q2" s="182"/>
      <c r="R2" s="182"/>
      <c r="S2" s="182"/>
      <c r="T2" s="182"/>
      <c r="U2" s="182"/>
      <c r="V2" s="18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row>
    <row r="3" spans="1:63" s="21" customFormat="1" ht="12.75">
      <c r="A3" s="16" t="s">
        <v>529</v>
      </c>
      <c r="B3" s="50"/>
      <c r="C3" s="22"/>
      <c r="D3" s="182"/>
      <c r="E3" s="182"/>
      <c r="F3" s="183"/>
      <c r="G3" s="182"/>
      <c r="H3" s="182"/>
      <c r="I3" s="182"/>
      <c r="J3" s="182"/>
      <c r="K3" s="182"/>
      <c r="L3" s="182"/>
      <c r="M3" s="182"/>
      <c r="N3" s="183"/>
      <c r="O3" s="182"/>
      <c r="P3" s="182"/>
      <c r="Q3" s="182"/>
      <c r="R3" s="182"/>
      <c r="S3" s="182"/>
      <c r="T3" s="182"/>
      <c r="U3" s="182"/>
      <c r="V3" s="18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row>
    <row r="4" spans="1:63" s="21" customFormat="1" ht="12.75" hidden="1">
      <c r="A4" s="16" t="s">
        <v>47</v>
      </c>
      <c r="B4" s="50"/>
      <c r="C4" s="22"/>
      <c r="D4" s="182"/>
      <c r="E4" s="182"/>
      <c r="F4" s="183"/>
      <c r="G4" s="182"/>
      <c r="H4" s="182"/>
      <c r="I4" s="182"/>
      <c r="J4" s="182"/>
      <c r="K4" s="182"/>
      <c r="L4" s="182"/>
      <c r="M4" s="182"/>
      <c r="N4" s="183"/>
      <c r="O4" s="182"/>
      <c r="P4" s="182"/>
      <c r="Q4" s="182"/>
      <c r="R4" s="182"/>
      <c r="S4" s="182"/>
      <c r="T4" s="182"/>
      <c r="U4" s="182"/>
      <c r="V4" s="18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row>
    <row r="5" spans="1:63" s="21" customFormat="1" ht="12.75" hidden="1">
      <c r="A5" s="16" t="s">
        <v>48</v>
      </c>
      <c r="B5" s="50"/>
      <c r="C5" s="22"/>
      <c r="D5" s="182"/>
      <c r="E5" s="182"/>
      <c r="F5" s="183"/>
      <c r="G5" s="182"/>
      <c r="H5" s="182"/>
      <c r="I5" s="182"/>
      <c r="J5" s="182"/>
      <c r="K5" s="182"/>
      <c r="L5" s="182"/>
      <c r="M5" s="182"/>
      <c r="N5" s="183"/>
      <c r="O5" s="182"/>
      <c r="P5" s="182"/>
      <c r="Q5" s="182"/>
      <c r="R5" s="182"/>
      <c r="S5" s="182"/>
      <c r="T5" s="182"/>
      <c r="U5" s="182"/>
      <c r="V5" s="18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row>
    <row r="6" spans="1:23" ht="16.5" customHeight="1">
      <c r="A6" s="358" t="s">
        <v>13</v>
      </c>
      <c r="B6" s="358"/>
      <c r="C6" s="358"/>
      <c r="D6" s="358"/>
      <c r="E6" s="358"/>
      <c r="F6" s="358"/>
      <c r="G6" s="358"/>
      <c r="H6" s="358"/>
      <c r="I6" s="358"/>
      <c r="J6" s="358"/>
      <c r="K6" s="358"/>
      <c r="L6" s="358"/>
      <c r="M6" s="358"/>
      <c r="N6" s="358"/>
      <c r="O6" s="358"/>
      <c r="P6" s="358"/>
      <c r="Q6" s="358"/>
      <c r="R6" s="358"/>
      <c r="S6" s="358"/>
      <c r="T6" s="358"/>
      <c r="U6" s="358"/>
      <c r="V6" s="358"/>
      <c r="W6" s="358"/>
    </row>
    <row r="7" spans="1:23" ht="16.5" customHeight="1">
      <c r="A7" s="359" t="s">
        <v>804</v>
      </c>
      <c r="B7" s="358"/>
      <c r="C7" s="358"/>
      <c r="D7" s="358"/>
      <c r="E7" s="358"/>
      <c r="F7" s="358"/>
      <c r="G7" s="358"/>
      <c r="H7" s="358"/>
      <c r="I7" s="358"/>
      <c r="J7" s="358"/>
      <c r="K7" s="358"/>
      <c r="L7" s="358"/>
      <c r="M7" s="358"/>
      <c r="N7" s="358"/>
      <c r="O7" s="358"/>
      <c r="P7" s="358"/>
      <c r="Q7" s="358"/>
      <c r="R7" s="358"/>
      <c r="S7" s="358"/>
      <c r="T7" s="358"/>
      <c r="U7" s="358"/>
      <c r="V7" s="358"/>
      <c r="W7" s="358"/>
    </row>
    <row r="8" ht="15.75" customHeight="1" thickBot="1"/>
    <row r="9" spans="1:23" ht="13.5" customHeight="1" thickTop="1">
      <c r="A9" s="360" t="s">
        <v>14</v>
      </c>
      <c r="B9" s="361" t="s">
        <v>351</v>
      </c>
      <c r="C9" s="363" t="s">
        <v>15</v>
      </c>
      <c r="D9" s="333" t="s">
        <v>16</v>
      </c>
      <c r="E9" s="334"/>
      <c r="F9" s="334"/>
      <c r="G9" s="334"/>
      <c r="H9" s="334"/>
      <c r="I9" s="334"/>
      <c r="J9" s="334"/>
      <c r="K9" s="335"/>
      <c r="L9" s="336" t="s">
        <v>17</v>
      </c>
      <c r="M9" s="337"/>
      <c r="N9" s="337"/>
      <c r="O9" s="337"/>
      <c r="P9" s="337"/>
      <c r="Q9" s="337"/>
      <c r="R9" s="337"/>
      <c r="S9" s="337"/>
      <c r="T9" s="337"/>
      <c r="U9" s="337"/>
      <c r="V9" s="338"/>
      <c r="W9" s="368" t="s">
        <v>753</v>
      </c>
    </row>
    <row r="10" spans="1:23" ht="33" customHeight="1">
      <c r="A10" s="342"/>
      <c r="B10" s="362"/>
      <c r="C10" s="344"/>
      <c r="D10" s="339" t="s">
        <v>754</v>
      </c>
      <c r="E10" s="339" t="s">
        <v>755</v>
      </c>
      <c r="F10" s="370" t="s">
        <v>756</v>
      </c>
      <c r="G10" s="371"/>
      <c r="H10" s="371"/>
      <c r="I10" s="371"/>
      <c r="J10" s="371"/>
      <c r="K10" s="372"/>
      <c r="L10" s="339" t="s">
        <v>18</v>
      </c>
      <c r="M10" s="339" t="s">
        <v>757</v>
      </c>
      <c r="N10" s="370" t="s">
        <v>758</v>
      </c>
      <c r="O10" s="374"/>
      <c r="P10" s="370" t="s">
        <v>759</v>
      </c>
      <c r="Q10" s="375"/>
      <c r="R10" s="375"/>
      <c r="S10" s="375"/>
      <c r="T10" s="375"/>
      <c r="U10" s="375"/>
      <c r="V10" s="374"/>
      <c r="W10" s="369"/>
    </row>
    <row r="11" spans="1:23" ht="13.5" customHeight="1">
      <c r="A11" s="342"/>
      <c r="B11" s="362"/>
      <c r="C11" s="344"/>
      <c r="D11" s="340"/>
      <c r="E11" s="340"/>
      <c r="F11" s="339" t="s">
        <v>19</v>
      </c>
      <c r="G11" s="370" t="s">
        <v>20</v>
      </c>
      <c r="H11" s="371"/>
      <c r="I11" s="371"/>
      <c r="J11" s="372"/>
      <c r="K11" s="339" t="s">
        <v>21</v>
      </c>
      <c r="L11" s="373"/>
      <c r="M11" s="373"/>
      <c r="N11" s="339" t="s">
        <v>760</v>
      </c>
      <c r="O11" s="339" t="s">
        <v>761</v>
      </c>
      <c r="P11" s="376" t="s">
        <v>762</v>
      </c>
      <c r="Q11" s="378" t="s">
        <v>20</v>
      </c>
      <c r="R11" s="375"/>
      <c r="S11" s="375"/>
      <c r="T11" s="375"/>
      <c r="U11" s="374"/>
      <c r="V11" s="339" t="s">
        <v>763</v>
      </c>
      <c r="W11" s="369"/>
    </row>
    <row r="12" spans="1:23" ht="63.75" customHeight="1" thickBot="1">
      <c r="A12" s="342"/>
      <c r="B12" s="362"/>
      <c r="C12" s="364"/>
      <c r="D12" s="340"/>
      <c r="E12" s="340"/>
      <c r="F12" s="340"/>
      <c r="G12" s="189" t="s">
        <v>24</v>
      </c>
      <c r="H12" s="189" t="s">
        <v>25</v>
      </c>
      <c r="I12" s="189" t="s">
        <v>26</v>
      </c>
      <c r="J12" s="189" t="s">
        <v>721</v>
      </c>
      <c r="K12" s="340"/>
      <c r="L12" s="373"/>
      <c r="M12" s="373"/>
      <c r="N12" s="373"/>
      <c r="O12" s="340"/>
      <c r="P12" s="377"/>
      <c r="Q12" s="189" t="s">
        <v>764</v>
      </c>
      <c r="R12" s="189" t="s">
        <v>765</v>
      </c>
      <c r="S12" s="189" t="s">
        <v>766</v>
      </c>
      <c r="T12" s="189" t="s">
        <v>767</v>
      </c>
      <c r="U12" s="189" t="s">
        <v>768</v>
      </c>
      <c r="V12" s="373"/>
      <c r="W12" s="369"/>
    </row>
    <row r="13" spans="1:63" s="39" customFormat="1" ht="11.25" customHeight="1" thickBot="1" thickTop="1">
      <c r="A13" s="40">
        <v>1</v>
      </c>
      <c r="B13" s="41">
        <v>2</v>
      </c>
      <c r="C13" s="41">
        <v>3</v>
      </c>
      <c r="D13" s="190">
        <v>4</v>
      </c>
      <c r="E13" s="190">
        <v>5</v>
      </c>
      <c r="F13" s="190">
        <v>6</v>
      </c>
      <c r="G13" s="190">
        <v>7</v>
      </c>
      <c r="H13" s="190">
        <v>8</v>
      </c>
      <c r="I13" s="190">
        <v>9</v>
      </c>
      <c r="J13" s="190">
        <v>10</v>
      </c>
      <c r="K13" s="190">
        <v>11</v>
      </c>
      <c r="L13" s="190">
        <v>12</v>
      </c>
      <c r="M13" s="190">
        <v>13</v>
      </c>
      <c r="N13" s="190">
        <v>14</v>
      </c>
      <c r="O13" s="190">
        <v>15</v>
      </c>
      <c r="P13" s="191">
        <v>16</v>
      </c>
      <c r="Q13" s="190">
        <v>17</v>
      </c>
      <c r="R13" s="190">
        <v>18</v>
      </c>
      <c r="S13" s="190">
        <v>19</v>
      </c>
      <c r="T13" s="190">
        <v>20</v>
      </c>
      <c r="U13" s="190">
        <v>21</v>
      </c>
      <c r="V13" s="190">
        <v>22</v>
      </c>
      <c r="W13" s="116">
        <v>23</v>
      </c>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row>
    <row r="14" spans="1:23" ht="34.5" thickTop="1">
      <c r="A14" s="42">
        <v>1</v>
      </c>
      <c r="B14" s="138" t="s">
        <v>317</v>
      </c>
      <c r="C14" s="159" t="s">
        <v>55</v>
      </c>
      <c r="D14" s="192">
        <v>502</v>
      </c>
      <c r="E14" s="192">
        <v>753000</v>
      </c>
      <c r="F14" s="192">
        <v>502</v>
      </c>
      <c r="G14" s="192"/>
      <c r="H14" s="192"/>
      <c r="I14" s="192"/>
      <c r="J14" s="192"/>
      <c r="K14" s="192"/>
      <c r="L14" s="193">
        <v>2005</v>
      </c>
      <c r="M14" s="192">
        <v>796</v>
      </c>
      <c r="N14" s="192">
        <v>1495989</v>
      </c>
      <c r="O14" s="192">
        <f>N14-448796</f>
        <v>1047193</v>
      </c>
      <c r="P14" s="192">
        <v>796</v>
      </c>
      <c r="Q14" s="192"/>
      <c r="R14" s="192"/>
      <c r="S14" s="192"/>
      <c r="T14" s="192"/>
      <c r="U14" s="192"/>
      <c r="V14" s="192"/>
      <c r="W14" s="117"/>
    </row>
    <row r="15" spans="1:23" ht="22.5">
      <c r="A15" s="349">
        <v>2</v>
      </c>
      <c r="B15" s="350" t="s">
        <v>396</v>
      </c>
      <c r="C15" s="43" t="s">
        <v>453</v>
      </c>
      <c r="D15" s="379">
        <v>11741.8</v>
      </c>
      <c r="E15" s="379">
        <v>10379700</v>
      </c>
      <c r="F15" s="339"/>
      <c r="G15" s="379">
        <v>11933</v>
      </c>
      <c r="H15" s="194"/>
      <c r="I15" s="194"/>
      <c r="J15" s="194"/>
      <c r="K15" s="194"/>
      <c r="L15" s="194">
        <v>2008</v>
      </c>
      <c r="M15" s="194">
        <v>722</v>
      </c>
      <c r="N15" s="194">
        <v>1501164</v>
      </c>
      <c r="O15" s="194">
        <v>1038067</v>
      </c>
      <c r="P15" s="194">
        <v>722</v>
      </c>
      <c r="Q15" s="194"/>
      <c r="R15" s="195"/>
      <c r="S15" s="195"/>
      <c r="T15" s="195"/>
      <c r="U15" s="195"/>
      <c r="V15" s="195"/>
      <c r="W15" s="118"/>
    </row>
    <row r="16" spans="1:23" ht="22.5">
      <c r="A16" s="345"/>
      <c r="B16" s="346"/>
      <c r="C16" s="44" t="s">
        <v>454</v>
      </c>
      <c r="D16" s="380"/>
      <c r="E16" s="380"/>
      <c r="F16" s="381"/>
      <c r="G16" s="380"/>
      <c r="H16" s="196"/>
      <c r="I16" s="196"/>
      <c r="J16" s="196"/>
      <c r="K16" s="196"/>
      <c r="L16" s="194">
        <v>1999</v>
      </c>
      <c r="M16" s="194">
        <v>882</v>
      </c>
      <c r="N16" s="194">
        <v>752584</v>
      </c>
      <c r="O16" s="196"/>
      <c r="P16" s="196">
        <v>882</v>
      </c>
      <c r="Q16" s="196"/>
      <c r="R16" s="197"/>
      <c r="S16" s="197"/>
      <c r="T16" s="197"/>
      <c r="U16" s="197"/>
      <c r="V16" s="197"/>
      <c r="W16" s="119"/>
    </row>
    <row r="17" spans="1:23" ht="22.5">
      <c r="A17" s="341">
        <v>3</v>
      </c>
      <c r="B17" s="343" t="s">
        <v>377</v>
      </c>
      <c r="C17" s="160" t="s">
        <v>57</v>
      </c>
      <c r="D17" s="382">
        <v>11578</v>
      </c>
      <c r="E17" s="382">
        <v>521415</v>
      </c>
      <c r="F17" s="382"/>
      <c r="G17" s="382">
        <v>11578</v>
      </c>
      <c r="H17" s="198"/>
      <c r="I17" s="198"/>
      <c r="J17" s="198"/>
      <c r="K17" s="198"/>
      <c r="L17" s="198">
        <v>2005</v>
      </c>
      <c r="M17" s="198">
        <v>1061.6</v>
      </c>
      <c r="N17" s="198">
        <v>1063604</v>
      </c>
      <c r="O17" s="198">
        <v>340353</v>
      </c>
      <c r="P17" s="198">
        <v>1061.6</v>
      </c>
      <c r="Q17" s="198"/>
      <c r="R17" s="198"/>
      <c r="S17" s="198"/>
      <c r="T17" s="198"/>
      <c r="U17" s="198"/>
      <c r="V17" s="198"/>
      <c r="W17" s="139"/>
    </row>
    <row r="18" spans="1:23" ht="22.5">
      <c r="A18" s="347"/>
      <c r="B18" s="348"/>
      <c r="C18" s="48" t="s">
        <v>58</v>
      </c>
      <c r="D18" s="383"/>
      <c r="E18" s="383"/>
      <c r="F18" s="383"/>
      <c r="G18" s="383"/>
      <c r="H18" s="199"/>
      <c r="I18" s="199"/>
      <c r="J18" s="199"/>
      <c r="K18" s="199"/>
      <c r="L18" s="199">
        <v>2010</v>
      </c>
      <c r="M18" s="199">
        <v>912</v>
      </c>
      <c r="N18" s="199">
        <v>2150908</v>
      </c>
      <c r="O18" s="199">
        <v>1204054</v>
      </c>
      <c r="P18" s="199">
        <v>912</v>
      </c>
      <c r="Q18" s="199"/>
      <c r="R18" s="199"/>
      <c r="S18" s="199"/>
      <c r="T18" s="199"/>
      <c r="U18" s="199"/>
      <c r="V18" s="199"/>
      <c r="W18" s="140"/>
    </row>
    <row r="19" spans="1:23" ht="22.5">
      <c r="A19" s="341">
        <v>4</v>
      </c>
      <c r="B19" s="343" t="s">
        <v>319</v>
      </c>
      <c r="C19" s="160" t="s">
        <v>769</v>
      </c>
      <c r="D19" s="382">
        <v>9024</v>
      </c>
      <c r="E19" s="382">
        <v>360960</v>
      </c>
      <c r="F19" s="382"/>
      <c r="G19" s="382">
        <v>9024</v>
      </c>
      <c r="H19" s="198"/>
      <c r="I19" s="198"/>
      <c r="J19" s="198"/>
      <c r="K19" s="198"/>
      <c r="L19" s="198" t="s">
        <v>770</v>
      </c>
      <c r="M19" s="198">
        <v>698.8</v>
      </c>
      <c r="N19" s="198">
        <v>3900500</v>
      </c>
      <c r="O19" s="198">
        <f>N19</f>
        <v>3900500</v>
      </c>
      <c r="P19" s="198">
        <v>698.8</v>
      </c>
      <c r="Q19" s="198"/>
      <c r="R19" s="198"/>
      <c r="S19" s="198"/>
      <c r="T19" s="198"/>
      <c r="U19" s="198"/>
      <c r="V19" s="198"/>
      <c r="W19" s="139"/>
    </row>
    <row r="20" spans="1:23" ht="33.75">
      <c r="A20" s="345"/>
      <c r="B20" s="346"/>
      <c r="C20" s="44" t="s">
        <v>59</v>
      </c>
      <c r="D20" s="367"/>
      <c r="E20" s="367"/>
      <c r="F20" s="367"/>
      <c r="G20" s="367"/>
      <c r="H20" s="197"/>
      <c r="I20" s="197"/>
      <c r="J20" s="197"/>
      <c r="K20" s="196"/>
      <c r="L20" s="196">
        <v>2003</v>
      </c>
      <c r="M20" s="197">
        <v>638</v>
      </c>
      <c r="N20" s="197">
        <v>776747</v>
      </c>
      <c r="O20" s="197">
        <v>310698</v>
      </c>
      <c r="P20" s="197">
        <v>638</v>
      </c>
      <c r="Q20" s="197"/>
      <c r="R20" s="197"/>
      <c r="S20" s="197"/>
      <c r="T20" s="197"/>
      <c r="U20" s="197"/>
      <c r="V20" s="197"/>
      <c r="W20" s="119"/>
    </row>
    <row r="21" spans="1:23" ht="22.5">
      <c r="A21" s="345"/>
      <c r="B21" s="346"/>
      <c r="C21" s="44" t="s">
        <v>60</v>
      </c>
      <c r="D21" s="367"/>
      <c r="E21" s="367"/>
      <c r="F21" s="367"/>
      <c r="G21" s="367"/>
      <c r="H21" s="197"/>
      <c r="I21" s="197"/>
      <c r="J21" s="197"/>
      <c r="K21" s="196"/>
      <c r="L21" s="196">
        <v>2009</v>
      </c>
      <c r="M21" s="197">
        <v>638</v>
      </c>
      <c r="N21" s="197">
        <v>1904676</v>
      </c>
      <c r="O21" s="197">
        <v>1142806</v>
      </c>
      <c r="P21" s="197">
        <v>638</v>
      </c>
      <c r="Q21" s="197"/>
      <c r="R21" s="197"/>
      <c r="S21" s="197"/>
      <c r="T21" s="197"/>
      <c r="U21" s="197"/>
      <c r="V21" s="197"/>
      <c r="W21" s="119"/>
    </row>
    <row r="22" spans="1:23" ht="22.5">
      <c r="A22" s="345"/>
      <c r="B22" s="346"/>
      <c r="C22" s="44" t="s">
        <v>455</v>
      </c>
      <c r="D22" s="367"/>
      <c r="E22" s="367"/>
      <c r="F22" s="367"/>
      <c r="G22" s="367"/>
      <c r="H22" s="197"/>
      <c r="I22" s="197"/>
      <c r="J22" s="197"/>
      <c r="K22" s="196"/>
      <c r="L22" s="196">
        <v>2019</v>
      </c>
      <c r="M22" s="197">
        <v>415.14</v>
      </c>
      <c r="N22" s="197">
        <v>2511418</v>
      </c>
      <c r="O22" s="197">
        <v>1725278</v>
      </c>
      <c r="P22" s="197">
        <v>415</v>
      </c>
      <c r="Q22" s="197"/>
      <c r="R22" s="197"/>
      <c r="S22" s="197"/>
      <c r="T22" s="197"/>
      <c r="U22" s="197"/>
      <c r="V22" s="197"/>
      <c r="W22" s="119"/>
    </row>
    <row r="23" spans="1:23" ht="14.25" customHeight="1">
      <c r="A23" s="347"/>
      <c r="B23" s="348"/>
      <c r="C23" s="161" t="s">
        <v>61</v>
      </c>
      <c r="D23" s="199">
        <v>255</v>
      </c>
      <c r="E23" s="199">
        <v>39270</v>
      </c>
      <c r="F23" s="199"/>
      <c r="G23" s="199">
        <v>355</v>
      </c>
      <c r="H23" s="199"/>
      <c r="I23" s="199"/>
      <c r="J23" s="199"/>
      <c r="K23" s="200"/>
      <c r="L23" s="200">
        <v>2014</v>
      </c>
      <c r="M23" s="199">
        <v>255</v>
      </c>
      <c r="N23" s="199">
        <v>267531</v>
      </c>
      <c r="O23" s="199">
        <v>122555</v>
      </c>
      <c r="P23" s="199">
        <v>255</v>
      </c>
      <c r="Q23" s="199"/>
      <c r="R23" s="199"/>
      <c r="S23" s="199"/>
      <c r="T23" s="199"/>
      <c r="U23" s="199"/>
      <c r="V23" s="199"/>
      <c r="W23" s="140"/>
    </row>
    <row r="24" spans="1:23" ht="12" customHeight="1">
      <c r="A24" s="341">
        <v>5</v>
      </c>
      <c r="B24" s="343" t="s">
        <v>378</v>
      </c>
      <c r="C24" s="46" t="s">
        <v>62</v>
      </c>
      <c r="D24" s="382">
        <v>21000</v>
      </c>
      <c r="E24" s="382">
        <v>10500000</v>
      </c>
      <c r="F24" s="382"/>
      <c r="G24" s="382">
        <v>21000</v>
      </c>
      <c r="H24" s="198"/>
      <c r="I24" s="198"/>
      <c r="J24" s="198"/>
      <c r="K24" s="198"/>
      <c r="L24" s="201">
        <v>2000</v>
      </c>
      <c r="M24" s="201" t="s">
        <v>63</v>
      </c>
      <c r="N24" s="198">
        <v>438382</v>
      </c>
      <c r="O24" s="198">
        <v>70142</v>
      </c>
      <c r="P24" s="198" t="s">
        <v>63</v>
      </c>
      <c r="Q24" s="201"/>
      <c r="R24" s="198"/>
      <c r="S24" s="198"/>
      <c r="T24" s="198"/>
      <c r="U24" s="198"/>
      <c r="V24" s="198"/>
      <c r="W24" s="139"/>
    </row>
    <row r="25" spans="1:23" ht="15" customHeight="1">
      <c r="A25" s="345"/>
      <c r="B25" s="346"/>
      <c r="C25" s="44" t="s">
        <v>64</v>
      </c>
      <c r="D25" s="367"/>
      <c r="E25" s="367"/>
      <c r="F25" s="367"/>
      <c r="G25" s="367"/>
      <c r="H25" s="197"/>
      <c r="I25" s="197"/>
      <c r="J25" s="197"/>
      <c r="K25" s="197"/>
      <c r="L25" s="196">
        <v>2009</v>
      </c>
      <c r="M25" s="196" t="s">
        <v>65</v>
      </c>
      <c r="N25" s="197">
        <v>1948369</v>
      </c>
      <c r="O25" s="197">
        <v>1013151</v>
      </c>
      <c r="P25" s="197" t="s">
        <v>65</v>
      </c>
      <c r="Q25" s="196"/>
      <c r="R25" s="197"/>
      <c r="S25" s="197"/>
      <c r="T25" s="197"/>
      <c r="U25" s="197"/>
      <c r="V25" s="197"/>
      <c r="W25" s="119"/>
    </row>
    <row r="26" spans="1:23" ht="15" customHeight="1">
      <c r="A26" s="347"/>
      <c r="B26" s="348"/>
      <c r="C26" s="161" t="s">
        <v>66</v>
      </c>
      <c r="D26" s="383"/>
      <c r="E26" s="383"/>
      <c r="F26" s="383"/>
      <c r="G26" s="383"/>
      <c r="H26" s="199"/>
      <c r="I26" s="199"/>
      <c r="J26" s="199"/>
      <c r="K26" s="199"/>
      <c r="L26" s="200">
        <v>1996</v>
      </c>
      <c r="M26" s="200" t="s">
        <v>67</v>
      </c>
      <c r="N26" s="199">
        <v>110544</v>
      </c>
      <c r="O26" s="200">
        <v>0</v>
      </c>
      <c r="P26" s="199" t="s">
        <v>67</v>
      </c>
      <c r="Q26" s="200"/>
      <c r="R26" s="199"/>
      <c r="S26" s="199"/>
      <c r="T26" s="199"/>
      <c r="U26" s="199"/>
      <c r="V26" s="199"/>
      <c r="W26" s="140"/>
    </row>
    <row r="27" spans="1:23" ht="24" customHeight="1">
      <c r="A27" s="341">
        <v>6</v>
      </c>
      <c r="B27" s="343" t="s">
        <v>397</v>
      </c>
      <c r="C27" s="46" t="s">
        <v>771</v>
      </c>
      <c r="D27" s="382">
        <v>6652</v>
      </c>
      <c r="E27" s="382">
        <v>2277840</v>
      </c>
      <c r="F27" s="382"/>
      <c r="G27" s="382">
        <v>6652</v>
      </c>
      <c r="H27" s="198"/>
      <c r="I27" s="198"/>
      <c r="J27" s="198"/>
      <c r="K27" s="198"/>
      <c r="L27" s="201">
        <v>2021</v>
      </c>
      <c r="M27" s="201">
        <v>465.8</v>
      </c>
      <c r="N27" s="198">
        <v>2732409</v>
      </c>
      <c r="O27" s="201">
        <f>N27</f>
        <v>2732409</v>
      </c>
      <c r="P27" s="198">
        <v>465.8</v>
      </c>
      <c r="Q27" s="201"/>
      <c r="R27" s="198"/>
      <c r="S27" s="198"/>
      <c r="T27" s="198"/>
      <c r="U27" s="198"/>
      <c r="V27" s="198"/>
      <c r="W27" s="139"/>
    </row>
    <row r="28" spans="1:23" ht="22.5">
      <c r="A28" s="347"/>
      <c r="B28" s="348"/>
      <c r="C28" s="161" t="s">
        <v>544</v>
      </c>
      <c r="D28" s="383"/>
      <c r="E28" s="383"/>
      <c r="F28" s="383"/>
      <c r="G28" s="383"/>
      <c r="H28" s="199"/>
      <c r="I28" s="199"/>
      <c r="J28" s="200"/>
      <c r="K28" s="200"/>
      <c r="L28" s="200">
        <v>2006</v>
      </c>
      <c r="M28" s="199">
        <v>2020</v>
      </c>
      <c r="N28" s="199">
        <v>2514214</v>
      </c>
      <c r="O28" s="199">
        <v>955400</v>
      </c>
      <c r="P28" s="199">
        <v>2020</v>
      </c>
      <c r="Q28" s="199"/>
      <c r="R28" s="199"/>
      <c r="S28" s="199"/>
      <c r="T28" s="199"/>
      <c r="U28" s="199"/>
      <c r="V28" s="199"/>
      <c r="W28" s="140"/>
    </row>
    <row r="29" spans="1:23" ht="12" customHeight="1">
      <c r="A29" s="341">
        <v>7</v>
      </c>
      <c r="B29" s="343" t="s">
        <v>379</v>
      </c>
      <c r="C29" s="46" t="s">
        <v>69</v>
      </c>
      <c r="D29" s="382">
        <v>14787</v>
      </c>
      <c r="E29" s="382">
        <v>21202800</v>
      </c>
      <c r="F29" s="382"/>
      <c r="G29" s="382">
        <v>14787</v>
      </c>
      <c r="H29" s="202"/>
      <c r="I29" s="202"/>
      <c r="J29" s="202"/>
      <c r="K29" s="202"/>
      <c r="L29" s="201">
        <v>2008</v>
      </c>
      <c r="M29" s="201">
        <v>448</v>
      </c>
      <c r="N29" s="201">
        <v>787808</v>
      </c>
      <c r="O29" s="201">
        <v>392015</v>
      </c>
      <c r="P29" s="198">
        <v>448</v>
      </c>
      <c r="Q29" s="201"/>
      <c r="R29" s="198"/>
      <c r="S29" s="198"/>
      <c r="T29" s="198"/>
      <c r="U29" s="198"/>
      <c r="V29" s="198"/>
      <c r="W29" s="139"/>
    </row>
    <row r="30" spans="1:23" ht="12" customHeight="1">
      <c r="A30" s="345"/>
      <c r="B30" s="346"/>
      <c r="C30" s="44" t="s">
        <v>70</v>
      </c>
      <c r="D30" s="367"/>
      <c r="E30" s="367"/>
      <c r="F30" s="367"/>
      <c r="G30" s="367"/>
      <c r="H30" s="203"/>
      <c r="I30" s="203"/>
      <c r="J30" s="203"/>
      <c r="K30" s="203"/>
      <c r="L30" s="196">
        <v>2000</v>
      </c>
      <c r="M30" s="196">
        <v>448</v>
      </c>
      <c r="N30" s="196">
        <v>428372</v>
      </c>
      <c r="O30" s="196">
        <v>81565</v>
      </c>
      <c r="P30" s="197">
        <v>448</v>
      </c>
      <c r="Q30" s="196"/>
      <c r="R30" s="197"/>
      <c r="S30" s="197"/>
      <c r="T30" s="197"/>
      <c r="U30" s="197"/>
      <c r="V30" s="197"/>
      <c r="W30" s="119"/>
    </row>
    <row r="31" spans="1:23" ht="22.5">
      <c r="A31" s="345"/>
      <c r="B31" s="346"/>
      <c r="C31" s="44" t="s">
        <v>143</v>
      </c>
      <c r="D31" s="367"/>
      <c r="E31" s="367"/>
      <c r="F31" s="367"/>
      <c r="G31" s="367"/>
      <c r="H31" s="203"/>
      <c r="I31" s="203"/>
      <c r="J31" s="203"/>
      <c r="K31" s="203"/>
      <c r="L31" s="196">
        <v>2000</v>
      </c>
      <c r="M31" s="196">
        <v>448</v>
      </c>
      <c r="N31" s="196">
        <v>2935183</v>
      </c>
      <c r="O31" s="196">
        <v>2700368</v>
      </c>
      <c r="P31" s="196">
        <v>448</v>
      </c>
      <c r="Q31" s="196"/>
      <c r="R31" s="197"/>
      <c r="S31" s="197"/>
      <c r="T31" s="197"/>
      <c r="U31" s="197"/>
      <c r="V31" s="197"/>
      <c r="W31" s="119"/>
    </row>
    <row r="32" spans="1:23" ht="22.5">
      <c r="A32" s="347"/>
      <c r="B32" s="348"/>
      <c r="C32" s="161" t="s">
        <v>772</v>
      </c>
      <c r="D32" s="383"/>
      <c r="E32" s="383"/>
      <c r="F32" s="383"/>
      <c r="G32" s="383"/>
      <c r="H32" s="204"/>
      <c r="I32" s="204"/>
      <c r="J32" s="204"/>
      <c r="K32" s="204"/>
      <c r="L32" s="200">
        <v>2021</v>
      </c>
      <c r="M32" s="200">
        <v>1570.328</v>
      </c>
      <c r="N32" s="200">
        <v>8391227</v>
      </c>
      <c r="O32" s="200">
        <f>N32</f>
        <v>8391227</v>
      </c>
      <c r="P32" s="199">
        <v>1570.328</v>
      </c>
      <c r="Q32" s="200"/>
      <c r="R32" s="199"/>
      <c r="S32" s="199"/>
      <c r="T32" s="199"/>
      <c r="U32" s="199"/>
      <c r="V32" s="199"/>
      <c r="W32" s="140"/>
    </row>
    <row r="33" spans="1:23" ht="15" customHeight="1">
      <c r="A33" s="345">
        <v>8</v>
      </c>
      <c r="B33" s="346" t="s">
        <v>320</v>
      </c>
      <c r="C33" s="47" t="s">
        <v>71</v>
      </c>
      <c r="D33" s="367">
        <v>12480</v>
      </c>
      <c r="E33" s="367">
        <v>3744000</v>
      </c>
      <c r="F33" s="367"/>
      <c r="G33" s="367">
        <v>12480</v>
      </c>
      <c r="H33" s="197"/>
      <c r="I33" s="197"/>
      <c r="J33" s="197"/>
      <c r="K33" s="197"/>
      <c r="L33" s="197">
        <v>1999</v>
      </c>
      <c r="M33" s="197">
        <v>445.64</v>
      </c>
      <c r="N33" s="197">
        <v>421142</v>
      </c>
      <c r="O33" s="197">
        <v>33692</v>
      </c>
      <c r="P33" s="197">
        <v>445.64</v>
      </c>
      <c r="Q33" s="197"/>
      <c r="R33" s="197"/>
      <c r="S33" s="197"/>
      <c r="T33" s="197"/>
      <c r="U33" s="197"/>
      <c r="V33" s="197"/>
      <c r="W33" s="119"/>
    </row>
    <row r="34" spans="1:23" ht="15" customHeight="1">
      <c r="A34" s="345"/>
      <c r="B34" s="346"/>
      <c r="C34" s="47" t="s">
        <v>71</v>
      </c>
      <c r="D34" s="367"/>
      <c r="E34" s="367"/>
      <c r="F34" s="367"/>
      <c r="G34" s="367"/>
      <c r="H34" s="197"/>
      <c r="I34" s="197"/>
      <c r="J34" s="197"/>
      <c r="K34" s="197"/>
      <c r="L34" s="197">
        <v>2002</v>
      </c>
      <c r="M34" s="197">
        <v>705.2</v>
      </c>
      <c r="N34" s="197">
        <v>866328</v>
      </c>
      <c r="O34" s="197">
        <v>173266</v>
      </c>
      <c r="P34" s="197">
        <v>705.2</v>
      </c>
      <c r="Q34" s="197"/>
      <c r="R34" s="197"/>
      <c r="S34" s="197"/>
      <c r="T34" s="197"/>
      <c r="U34" s="197"/>
      <c r="V34" s="197"/>
      <c r="W34" s="119"/>
    </row>
    <row r="35" spans="1:23" ht="22.5">
      <c r="A35" s="341">
        <v>9</v>
      </c>
      <c r="B35" s="343" t="s">
        <v>322</v>
      </c>
      <c r="C35" s="46" t="s">
        <v>456</v>
      </c>
      <c r="D35" s="382">
        <v>10886.8</v>
      </c>
      <c r="E35" s="382">
        <v>25582100</v>
      </c>
      <c r="F35" s="382"/>
      <c r="G35" s="382">
        <v>10886.8</v>
      </c>
      <c r="H35" s="198"/>
      <c r="I35" s="198"/>
      <c r="J35" s="198"/>
      <c r="K35" s="205"/>
      <c r="L35" s="205">
        <v>2004</v>
      </c>
      <c r="M35" s="201">
        <v>708</v>
      </c>
      <c r="N35" s="198">
        <v>441286</v>
      </c>
      <c r="O35" s="198">
        <v>123560</v>
      </c>
      <c r="P35" s="198">
        <v>708</v>
      </c>
      <c r="Q35" s="201"/>
      <c r="R35" s="198"/>
      <c r="S35" s="198"/>
      <c r="T35" s="198"/>
      <c r="U35" s="198"/>
      <c r="V35" s="198"/>
      <c r="W35" s="139"/>
    </row>
    <row r="36" spans="1:23" ht="22.5">
      <c r="A36" s="345"/>
      <c r="B36" s="346"/>
      <c r="C36" s="44" t="s">
        <v>72</v>
      </c>
      <c r="D36" s="367"/>
      <c r="E36" s="367"/>
      <c r="F36" s="367"/>
      <c r="G36" s="367"/>
      <c r="H36" s="197"/>
      <c r="I36" s="197"/>
      <c r="J36" s="197"/>
      <c r="K36" s="197"/>
      <c r="L36" s="196">
        <v>2002</v>
      </c>
      <c r="M36" s="196">
        <v>1308</v>
      </c>
      <c r="N36" s="197">
        <v>735130</v>
      </c>
      <c r="O36" s="197">
        <v>147026</v>
      </c>
      <c r="P36" s="197">
        <v>1308</v>
      </c>
      <c r="Q36" s="196"/>
      <c r="R36" s="197"/>
      <c r="S36" s="197"/>
      <c r="T36" s="197"/>
      <c r="U36" s="197"/>
      <c r="V36" s="197"/>
      <c r="W36" s="119"/>
    </row>
    <row r="37" spans="1:23" ht="22.5">
      <c r="A37" s="345"/>
      <c r="B37" s="346"/>
      <c r="C37" s="44" t="s">
        <v>72</v>
      </c>
      <c r="D37" s="367"/>
      <c r="E37" s="367"/>
      <c r="F37" s="367"/>
      <c r="G37" s="367"/>
      <c r="H37" s="197"/>
      <c r="I37" s="197"/>
      <c r="J37" s="197"/>
      <c r="K37" s="197"/>
      <c r="L37" s="196">
        <v>2010</v>
      </c>
      <c r="M37" s="196">
        <v>1292</v>
      </c>
      <c r="N37" s="197">
        <v>2079454</v>
      </c>
      <c r="O37" s="197">
        <v>1081316</v>
      </c>
      <c r="P37" s="197">
        <v>1292</v>
      </c>
      <c r="Q37" s="196"/>
      <c r="R37" s="197"/>
      <c r="S37" s="197"/>
      <c r="T37" s="197"/>
      <c r="U37" s="197"/>
      <c r="V37" s="197"/>
      <c r="W37" s="119"/>
    </row>
    <row r="38" spans="1:23" ht="22.5">
      <c r="A38" s="347"/>
      <c r="B38" s="348"/>
      <c r="C38" s="161" t="s">
        <v>73</v>
      </c>
      <c r="D38" s="383"/>
      <c r="E38" s="383"/>
      <c r="F38" s="383"/>
      <c r="G38" s="383"/>
      <c r="H38" s="199"/>
      <c r="I38" s="199"/>
      <c r="J38" s="199"/>
      <c r="K38" s="199"/>
      <c r="L38" s="200">
        <v>1998</v>
      </c>
      <c r="M38" s="200">
        <v>1048</v>
      </c>
      <c r="N38" s="199">
        <v>535164</v>
      </c>
      <c r="O38" s="199">
        <v>21406</v>
      </c>
      <c r="P38" s="199">
        <v>1048</v>
      </c>
      <c r="Q38" s="200"/>
      <c r="R38" s="199"/>
      <c r="S38" s="199"/>
      <c r="T38" s="199"/>
      <c r="U38" s="199"/>
      <c r="V38" s="199"/>
      <c r="W38" s="140"/>
    </row>
    <row r="39" spans="1:23" ht="22.5">
      <c r="A39" s="341">
        <v>10</v>
      </c>
      <c r="B39" s="343" t="s">
        <v>323</v>
      </c>
      <c r="C39" s="46" t="s">
        <v>74</v>
      </c>
      <c r="D39" s="382">
        <v>16468</v>
      </c>
      <c r="E39" s="382">
        <v>836043</v>
      </c>
      <c r="F39" s="382"/>
      <c r="G39" s="382">
        <f>D39</f>
        <v>16468</v>
      </c>
      <c r="H39" s="198"/>
      <c r="I39" s="198"/>
      <c r="J39" s="201"/>
      <c r="K39" s="201"/>
      <c r="L39" s="201">
        <v>2007</v>
      </c>
      <c r="M39" s="201">
        <v>804</v>
      </c>
      <c r="N39" s="198">
        <v>1302486</v>
      </c>
      <c r="O39" s="198">
        <v>520995</v>
      </c>
      <c r="P39" s="198">
        <v>804</v>
      </c>
      <c r="Q39" s="201"/>
      <c r="R39" s="198"/>
      <c r="S39" s="198"/>
      <c r="T39" s="198"/>
      <c r="U39" s="198"/>
      <c r="V39" s="198"/>
      <c r="W39" s="139"/>
    </row>
    <row r="40" spans="1:23" ht="22.5">
      <c r="A40" s="342"/>
      <c r="B40" s="344"/>
      <c r="C40" s="161" t="s">
        <v>57</v>
      </c>
      <c r="D40" s="384"/>
      <c r="E40" s="384"/>
      <c r="F40" s="384"/>
      <c r="G40" s="384"/>
      <c r="H40" s="206"/>
      <c r="I40" s="206"/>
      <c r="J40" s="207"/>
      <c r="K40" s="207"/>
      <c r="L40" s="200">
        <v>2003</v>
      </c>
      <c r="M40" s="200">
        <v>904.8</v>
      </c>
      <c r="N40" s="199">
        <v>887973</v>
      </c>
      <c r="O40" s="199">
        <v>497264</v>
      </c>
      <c r="P40" s="199">
        <v>904.8</v>
      </c>
      <c r="Q40" s="200"/>
      <c r="R40" s="206"/>
      <c r="S40" s="206"/>
      <c r="T40" s="206"/>
      <c r="U40" s="206"/>
      <c r="V40" s="206"/>
      <c r="W40" s="141"/>
    </row>
    <row r="41" spans="1:23" ht="22.5">
      <c r="A41" s="341">
        <v>11</v>
      </c>
      <c r="B41" s="343" t="s">
        <v>384</v>
      </c>
      <c r="C41" s="46" t="s">
        <v>75</v>
      </c>
      <c r="D41" s="382">
        <v>14000</v>
      </c>
      <c r="E41" s="382">
        <v>700000</v>
      </c>
      <c r="F41" s="382"/>
      <c r="G41" s="382">
        <v>14000</v>
      </c>
      <c r="H41" s="202"/>
      <c r="I41" s="202"/>
      <c r="J41" s="202"/>
      <c r="K41" s="202"/>
      <c r="L41" s="201">
        <v>2005</v>
      </c>
      <c r="M41" s="201">
        <v>796</v>
      </c>
      <c r="N41" s="201">
        <v>1462000</v>
      </c>
      <c r="O41" s="201">
        <v>467840</v>
      </c>
      <c r="P41" s="198">
        <v>796</v>
      </c>
      <c r="Q41" s="201"/>
      <c r="R41" s="198"/>
      <c r="S41" s="198"/>
      <c r="T41" s="198"/>
      <c r="U41" s="198"/>
      <c r="V41" s="198"/>
      <c r="W41" s="139"/>
    </row>
    <row r="42" spans="1:23" ht="22.5">
      <c r="A42" s="345"/>
      <c r="B42" s="346"/>
      <c r="C42" s="44" t="s">
        <v>76</v>
      </c>
      <c r="D42" s="367"/>
      <c r="E42" s="367"/>
      <c r="F42" s="367"/>
      <c r="G42" s="367"/>
      <c r="H42" s="203"/>
      <c r="I42" s="203"/>
      <c r="J42" s="203"/>
      <c r="K42" s="203"/>
      <c r="L42" s="196">
        <v>2005</v>
      </c>
      <c r="M42" s="196">
        <v>796</v>
      </c>
      <c r="N42" s="196">
        <v>1462000</v>
      </c>
      <c r="O42" s="196">
        <v>467840</v>
      </c>
      <c r="P42" s="197">
        <v>796</v>
      </c>
      <c r="Q42" s="196"/>
      <c r="R42" s="197"/>
      <c r="S42" s="197"/>
      <c r="T42" s="197"/>
      <c r="U42" s="197"/>
      <c r="V42" s="197"/>
      <c r="W42" s="119"/>
    </row>
    <row r="43" spans="1:23" ht="22.5">
      <c r="A43" s="347"/>
      <c r="B43" s="348"/>
      <c r="C43" s="161" t="s">
        <v>77</v>
      </c>
      <c r="D43" s="383"/>
      <c r="E43" s="383"/>
      <c r="F43" s="383"/>
      <c r="G43" s="383"/>
      <c r="H43" s="204"/>
      <c r="I43" s="204"/>
      <c r="J43" s="204"/>
      <c r="K43" s="204"/>
      <c r="L43" s="200">
        <v>2006</v>
      </c>
      <c r="M43" s="200">
        <v>592</v>
      </c>
      <c r="N43" s="200">
        <v>821000</v>
      </c>
      <c r="O43" s="200">
        <v>295560</v>
      </c>
      <c r="P43" s="199">
        <v>592</v>
      </c>
      <c r="Q43" s="200"/>
      <c r="R43" s="199"/>
      <c r="S43" s="199"/>
      <c r="T43" s="199"/>
      <c r="U43" s="199"/>
      <c r="V43" s="199"/>
      <c r="W43" s="140"/>
    </row>
    <row r="44" spans="1:23" ht="22.5">
      <c r="A44" s="341">
        <v>12</v>
      </c>
      <c r="B44" s="343" t="s">
        <v>326</v>
      </c>
      <c r="C44" s="46" t="s">
        <v>78</v>
      </c>
      <c r="D44" s="382">
        <v>11540</v>
      </c>
      <c r="E44" s="382">
        <v>6231600</v>
      </c>
      <c r="F44" s="382"/>
      <c r="G44" s="382">
        <v>11540</v>
      </c>
      <c r="H44" s="198"/>
      <c r="I44" s="198"/>
      <c r="J44" s="198"/>
      <c r="K44" s="198"/>
      <c r="L44" s="198"/>
      <c r="M44" s="198"/>
      <c r="N44" s="198"/>
      <c r="O44" s="198"/>
      <c r="P44" s="198"/>
      <c r="Q44" s="201"/>
      <c r="R44" s="198"/>
      <c r="S44" s="198"/>
      <c r="T44" s="198"/>
      <c r="U44" s="198"/>
      <c r="V44" s="198"/>
      <c r="W44" s="139"/>
    </row>
    <row r="45" spans="1:23" ht="22.5">
      <c r="A45" s="345"/>
      <c r="B45" s="346"/>
      <c r="C45" s="44" t="s">
        <v>79</v>
      </c>
      <c r="D45" s="367"/>
      <c r="E45" s="367"/>
      <c r="F45" s="367"/>
      <c r="G45" s="367"/>
      <c r="H45" s="197"/>
      <c r="I45" s="197"/>
      <c r="J45" s="197"/>
      <c r="K45" s="197"/>
      <c r="L45" s="208" t="s">
        <v>80</v>
      </c>
      <c r="M45" s="197">
        <v>331</v>
      </c>
      <c r="N45" s="197">
        <v>821671</v>
      </c>
      <c r="O45" s="197">
        <v>328668</v>
      </c>
      <c r="P45" s="197">
        <v>331</v>
      </c>
      <c r="Q45" s="197"/>
      <c r="R45" s="197"/>
      <c r="S45" s="197"/>
      <c r="T45" s="197"/>
      <c r="U45" s="197"/>
      <c r="V45" s="197"/>
      <c r="W45" s="119"/>
    </row>
    <row r="46" spans="1:23" ht="22.5">
      <c r="A46" s="345"/>
      <c r="B46" s="346"/>
      <c r="C46" s="44" t="s">
        <v>79</v>
      </c>
      <c r="D46" s="367"/>
      <c r="E46" s="367"/>
      <c r="F46" s="367"/>
      <c r="G46" s="367"/>
      <c r="H46" s="197"/>
      <c r="I46" s="197"/>
      <c r="J46" s="197"/>
      <c r="K46" s="197"/>
      <c r="L46" s="208" t="s">
        <v>81</v>
      </c>
      <c r="M46" s="197">
        <v>575.75</v>
      </c>
      <c r="N46" s="197">
        <v>2397279</v>
      </c>
      <c r="O46" s="197">
        <v>2013714</v>
      </c>
      <c r="P46" s="197">
        <v>575.75</v>
      </c>
      <c r="Q46" s="197"/>
      <c r="R46" s="197"/>
      <c r="S46" s="197"/>
      <c r="T46" s="197"/>
      <c r="U46" s="197"/>
      <c r="V46" s="197"/>
      <c r="W46" s="119"/>
    </row>
    <row r="47" spans="1:23" ht="22.5">
      <c r="A47" s="345"/>
      <c r="B47" s="346"/>
      <c r="C47" s="44" t="s">
        <v>544</v>
      </c>
      <c r="D47" s="367"/>
      <c r="E47" s="367"/>
      <c r="F47" s="367"/>
      <c r="G47" s="367"/>
      <c r="H47" s="197"/>
      <c r="I47" s="197"/>
      <c r="J47" s="197"/>
      <c r="K47" s="197"/>
      <c r="L47" s="208">
        <v>2021</v>
      </c>
      <c r="M47" s="196">
        <v>592.94</v>
      </c>
      <c r="N47" s="196">
        <v>3710360</v>
      </c>
      <c r="O47" s="196">
        <v>3710360</v>
      </c>
      <c r="P47" s="196">
        <v>592.94</v>
      </c>
      <c r="Q47" s="197"/>
      <c r="R47" s="197"/>
      <c r="S47" s="197"/>
      <c r="T47" s="197"/>
      <c r="U47" s="197"/>
      <c r="V47" s="197"/>
      <c r="W47" s="119"/>
    </row>
    <row r="48" spans="1:23" ht="22.5">
      <c r="A48" s="345"/>
      <c r="B48" s="346"/>
      <c r="C48" s="44" t="s">
        <v>394</v>
      </c>
      <c r="D48" s="367"/>
      <c r="E48" s="367"/>
      <c r="F48" s="367"/>
      <c r="G48" s="367"/>
      <c r="H48" s="197"/>
      <c r="I48" s="197"/>
      <c r="J48" s="197"/>
      <c r="K48" s="197"/>
      <c r="L48" s="208">
        <v>2021</v>
      </c>
      <c r="M48" s="196">
        <v>978.2</v>
      </c>
      <c r="N48" s="196">
        <v>5389250</v>
      </c>
      <c r="O48" s="196">
        <v>5389250</v>
      </c>
      <c r="P48" s="196">
        <v>978.2</v>
      </c>
      <c r="Q48" s="197"/>
      <c r="R48" s="197"/>
      <c r="S48" s="197"/>
      <c r="T48" s="197"/>
      <c r="U48" s="197"/>
      <c r="V48" s="197"/>
      <c r="W48" s="119"/>
    </row>
    <row r="49" spans="1:23" ht="22.5">
      <c r="A49" s="345"/>
      <c r="B49" s="346"/>
      <c r="C49" s="44" t="s">
        <v>83</v>
      </c>
      <c r="D49" s="367">
        <v>15335</v>
      </c>
      <c r="E49" s="367">
        <v>2361590</v>
      </c>
      <c r="F49" s="367"/>
      <c r="G49" s="367">
        <v>15335</v>
      </c>
      <c r="H49" s="197"/>
      <c r="I49" s="197"/>
      <c r="J49" s="197"/>
      <c r="K49" s="197"/>
      <c r="L49" s="197"/>
      <c r="M49" s="197"/>
      <c r="N49" s="197"/>
      <c r="O49" s="197"/>
      <c r="P49" s="197"/>
      <c r="Q49" s="197"/>
      <c r="R49" s="197"/>
      <c r="S49" s="197"/>
      <c r="T49" s="197"/>
      <c r="U49" s="197"/>
      <c r="V49" s="197"/>
      <c r="W49" s="119"/>
    </row>
    <row r="50" spans="1:23" ht="22.5">
      <c r="A50" s="345"/>
      <c r="B50" s="346"/>
      <c r="C50" s="44" t="s">
        <v>84</v>
      </c>
      <c r="D50" s="367"/>
      <c r="E50" s="367"/>
      <c r="F50" s="367"/>
      <c r="G50" s="367"/>
      <c r="H50" s="197"/>
      <c r="I50" s="197"/>
      <c r="J50" s="197"/>
      <c r="K50" s="197"/>
      <c r="L50" s="208" t="s">
        <v>85</v>
      </c>
      <c r="M50" s="197">
        <v>870.6</v>
      </c>
      <c r="N50" s="197">
        <v>993797</v>
      </c>
      <c r="O50" s="197">
        <v>198759</v>
      </c>
      <c r="P50" s="197">
        <v>870.6</v>
      </c>
      <c r="Q50" s="197"/>
      <c r="R50" s="197"/>
      <c r="S50" s="197"/>
      <c r="T50" s="197"/>
      <c r="U50" s="197"/>
      <c r="V50" s="197"/>
      <c r="W50" s="119"/>
    </row>
    <row r="51" spans="1:23" ht="22.5">
      <c r="A51" s="345"/>
      <c r="B51" s="346"/>
      <c r="C51" s="44" t="s">
        <v>86</v>
      </c>
      <c r="D51" s="367"/>
      <c r="E51" s="367"/>
      <c r="F51" s="367"/>
      <c r="G51" s="367"/>
      <c r="H51" s="197"/>
      <c r="I51" s="197" t="s">
        <v>438</v>
      </c>
      <c r="J51" s="197"/>
      <c r="K51" s="197"/>
      <c r="L51" s="208" t="s">
        <v>87</v>
      </c>
      <c r="M51" s="197">
        <v>124.8</v>
      </c>
      <c r="N51" s="197">
        <v>58656</v>
      </c>
      <c r="O51" s="197">
        <v>0</v>
      </c>
      <c r="P51" s="197">
        <v>124.8</v>
      </c>
      <c r="Q51" s="197"/>
      <c r="R51" s="197"/>
      <c r="S51" s="197"/>
      <c r="T51" s="197"/>
      <c r="U51" s="197"/>
      <c r="V51" s="197"/>
      <c r="W51" s="119"/>
    </row>
    <row r="52" spans="1:23" ht="22.5">
      <c r="A52" s="345"/>
      <c r="B52" s="346"/>
      <c r="C52" s="44" t="s">
        <v>433</v>
      </c>
      <c r="D52" s="367"/>
      <c r="E52" s="367"/>
      <c r="F52" s="367"/>
      <c r="G52" s="367"/>
      <c r="H52" s="197"/>
      <c r="I52" s="197"/>
      <c r="J52" s="197"/>
      <c r="K52" s="197"/>
      <c r="L52" s="208">
        <v>2020</v>
      </c>
      <c r="M52" s="194">
        <v>608</v>
      </c>
      <c r="N52" s="194">
        <v>4270091</v>
      </c>
      <c r="O52" s="197">
        <v>3928484</v>
      </c>
      <c r="P52" s="194">
        <v>608</v>
      </c>
      <c r="Q52" s="194"/>
      <c r="R52" s="197"/>
      <c r="S52" s="197"/>
      <c r="T52" s="197"/>
      <c r="U52" s="197"/>
      <c r="V52" s="197"/>
      <c r="W52" s="119"/>
    </row>
    <row r="53" spans="1:23" ht="22.5">
      <c r="A53" s="345"/>
      <c r="B53" s="346"/>
      <c r="C53" s="44" t="s">
        <v>83</v>
      </c>
      <c r="D53" s="367">
        <v>2543</v>
      </c>
      <c r="E53" s="367">
        <v>1652950</v>
      </c>
      <c r="F53" s="367"/>
      <c r="G53" s="367">
        <v>2543</v>
      </c>
      <c r="H53" s="197"/>
      <c r="I53" s="197"/>
      <c r="J53" s="197"/>
      <c r="K53" s="197"/>
      <c r="L53" s="197"/>
      <c r="M53" s="197"/>
      <c r="N53" s="197"/>
      <c r="O53" s="197"/>
      <c r="P53" s="197"/>
      <c r="Q53" s="197"/>
      <c r="R53" s="197"/>
      <c r="S53" s="197"/>
      <c r="T53" s="197"/>
      <c r="U53" s="197"/>
      <c r="V53" s="197"/>
      <c r="W53" s="119"/>
    </row>
    <row r="54" spans="1:23" ht="22.5">
      <c r="A54" s="345"/>
      <c r="B54" s="346"/>
      <c r="C54" s="44" t="s">
        <v>88</v>
      </c>
      <c r="D54" s="367"/>
      <c r="E54" s="367"/>
      <c r="F54" s="367"/>
      <c r="G54" s="367"/>
      <c r="H54" s="197"/>
      <c r="I54" s="197"/>
      <c r="J54" s="197"/>
      <c r="K54" s="197"/>
      <c r="L54" s="208" t="s">
        <v>89</v>
      </c>
      <c r="M54" s="197">
        <v>182.4</v>
      </c>
      <c r="N54" s="197">
        <v>85728</v>
      </c>
      <c r="O54" s="197">
        <v>0</v>
      </c>
      <c r="P54" s="197">
        <v>182.4</v>
      </c>
      <c r="Q54" s="197"/>
      <c r="R54" s="197"/>
      <c r="S54" s="197"/>
      <c r="T54" s="197"/>
      <c r="U54" s="197"/>
      <c r="V54" s="197"/>
      <c r="W54" s="119"/>
    </row>
    <row r="55" spans="1:23" ht="22.5">
      <c r="A55" s="345"/>
      <c r="B55" s="346"/>
      <c r="C55" s="44" t="s">
        <v>88</v>
      </c>
      <c r="D55" s="367"/>
      <c r="E55" s="367"/>
      <c r="F55" s="367"/>
      <c r="G55" s="367"/>
      <c r="H55" s="197"/>
      <c r="I55" s="197"/>
      <c r="J55" s="197"/>
      <c r="K55" s="197"/>
      <c r="L55" s="208" t="s">
        <v>89</v>
      </c>
      <c r="M55" s="197">
        <v>182.4</v>
      </c>
      <c r="N55" s="197">
        <v>125458</v>
      </c>
      <c r="O55" s="197">
        <v>0</v>
      </c>
      <c r="P55" s="197">
        <v>182.4</v>
      </c>
      <c r="Q55" s="197"/>
      <c r="R55" s="197"/>
      <c r="S55" s="197"/>
      <c r="T55" s="197"/>
      <c r="U55" s="197"/>
      <c r="V55" s="197"/>
      <c r="W55" s="119"/>
    </row>
    <row r="56" spans="1:23" ht="22.5">
      <c r="A56" s="345"/>
      <c r="B56" s="346"/>
      <c r="C56" s="44" t="s">
        <v>88</v>
      </c>
      <c r="D56" s="367"/>
      <c r="E56" s="367"/>
      <c r="F56" s="367"/>
      <c r="G56" s="367"/>
      <c r="H56" s="197"/>
      <c r="I56" s="197"/>
      <c r="J56" s="197"/>
      <c r="K56" s="197"/>
      <c r="L56" s="208" t="s">
        <v>89</v>
      </c>
      <c r="M56" s="197">
        <v>182.4</v>
      </c>
      <c r="N56" s="197">
        <v>85728</v>
      </c>
      <c r="O56" s="197">
        <v>0</v>
      </c>
      <c r="P56" s="197">
        <v>182.4</v>
      </c>
      <c r="Q56" s="197"/>
      <c r="R56" s="197"/>
      <c r="S56" s="197"/>
      <c r="T56" s="197"/>
      <c r="U56" s="197"/>
      <c r="V56" s="197"/>
      <c r="W56" s="119"/>
    </row>
    <row r="57" spans="1:23" ht="33.75">
      <c r="A57" s="345"/>
      <c r="B57" s="346"/>
      <c r="C57" s="44" t="s">
        <v>457</v>
      </c>
      <c r="D57" s="197">
        <v>2543</v>
      </c>
      <c r="E57" s="197">
        <v>1652950</v>
      </c>
      <c r="F57" s="367"/>
      <c r="G57" s="197">
        <v>2543</v>
      </c>
      <c r="H57" s="197"/>
      <c r="I57" s="197"/>
      <c r="J57" s="197"/>
      <c r="K57" s="197"/>
      <c r="L57" s="208" t="s">
        <v>90</v>
      </c>
      <c r="M57" s="197">
        <v>182.4</v>
      </c>
      <c r="N57" s="197">
        <v>85728</v>
      </c>
      <c r="O57" s="197">
        <v>0</v>
      </c>
      <c r="P57" s="197">
        <v>182.4</v>
      </c>
      <c r="Q57" s="197"/>
      <c r="R57" s="197"/>
      <c r="S57" s="197"/>
      <c r="T57" s="197"/>
      <c r="U57" s="197"/>
      <c r="V57" s="197"/>
      <c r="W57" s="119"/>
    </row>
    <row r="58" spans="1:23" ht="33.75">
      <c r="A58" s="347"/>
      <c r="B58" s="348"/>
      <c r="C58" s="161" t="s">
        <v>91</v>
      </c>
      <c r="D58" s="199">
        <v>2543</v>
      </c>
      <c r="E58" s="199">
        <v>1652950</v>
      </c>
      <c r="F58" s="383"/>
      <c r="G58" s="199">
        <v>2543</v>
      </c>
      <c r="H58" s="199"/>
      <c r="I58" s="199"/>
      <c r="J58" s="199"/>
      <c r="K58" s="199"/>
      <c r="L58" s="209" t="s">
        <v>90</v>
      </c>
      <c r="M58" s="199">
        <v>182.4</v>
      </c>
      <c r="N58" s="199">
        <v>342191</v>
      </c>
      <c r="O58" s="199">
        <v>370875</v>
      </c>
      <c r="P58" s="199">
        <v>182.4</v>
      </c>
      <c r="Q58" s="199"/>
      <c r="R58" s="199"/>
      <c r="S58" s="199"/>
      <c r="T58" s="199"/>
      <c r="U58" s="199"/>
      <c r="V58" s="199"/>
      <c r="W58" s="140"/>
    </row>
    <row r="59" spans="1:23" ht="11.25">
      <c r="A59" s="341">
        <v>13</v>
      </c>
      <c r="B59" s="343" t="s">
        <v>389</v>
      </c>
      <c r="C59" s="46" t="s">
        <v>92</v>
      </c>
      <c r="D59" s="382">
        <v>10940</v>
      </c>
      <c r="E59" s="382">
        <v>25162920</v>
      </c>
      <c r="F59" s="382"/>
      <c r="G59" s="382">
        <f>D59</f>
        <v>10940</v>
      </c>
      <c r="H59" s="198"/>
      <c r="I59" s="198"/>
      <c r="J59" s="198"/>
      <c r="K59" s="198"/>
      <c r="L59" s="198">
        <v>2009</v>
      </c>
      <c r="M59" s="198">
        <v>1600</v>
      </c>
      <c r="N59" s="198">
        <v>3371784</v>
      </c>
      <c r="O59" s="198">
        <v>1753328</v>
      </c>
      <c r="P59" s="198">
        <v>1600</v>
      </c>
      <c r="Q59" s="198"/>
      <c r="R59" s="198"/>
      <c r="S59" s="198"/>
      <c r="T59" s="198"/>
      <c r="U59" s="198"/>
      <c r="V59" s="198"/>
      <c r="W59" s="139"/>
    </row>
    <row r="60" spans="1:23" ht="15" customHeight="1">
      <c r="A60" s="347"/>
      <c r="B60" s="348"/>
      <c r="C60" s="48" t="s">
        <v>93</v>
      </c>
      <c r="D60" s="383"/>
      <c r="E60" s="383"/>
      <c r="F60" s="383"/>
      <c r="G60" s="383"/>
      <c r="H60" s="199"/>
      <c r="I60" s="199"/>
      <c r="J60" s="199"/>
      <c r="K60" s="199"/>
      <c r="L60" s="199">
        <v>2019</v>
      </c>
      <c r="M60" s="210">
        <v>1062.12</v>
      </c>
      <c r="N60" s="199">
        <v>5399418</v>
      </c>
      <c r="O60" s="199">
        <v>4751487</v>
      </c>
      <c r="P60" s="199">
        <v>1062.12</v>
      </c>
      <c r="Q60" s="199"/>
      <c r="R60" s="199"/>
      <c r="S60" s="199"/>
      <c r="T60" s="199"/>
      <c r="U60" s="199"/>
      <c r="V60" s="199"/>
      <c r="W60" s="140"/>
    </row>
    <row r="61" spans="1:23" ht="22.5">
      <c r="A61" s="349">
        <v>14</v>
      </c>
      <c r="B61" s="350" t="s">
        <v>458</v>
      </c>
      <c r="C61" s="162" t="s">
        <v>72</v>
      </c>
      <c r="D61" s="385">
        <v>6212.1</v>
      </c>
      <c r="E61" s="385">
        <v>149090</v>
      </c>
      <c r="F61" s="385"/>
      <c r="G61" s="385">
        <v>6212.1</v>
      </c>
      <c r="H61" s="211"/>
      <c r="I61" s="211"/>
      <c r="J61" s="211"/>
      <c r="K61" s="211"/>
      <c r="L61" s="194">
        <v>2001</v>
      </c>
      <c r="M61" s="194">
        <v>1124</v>
      </c>
      <c r="N61" s="194">
        <v>907875</v>
      </c>
      <c r="O61" s="194">
        <v>217890</v>
      </c>
      <c r="P61" s="195">
        <v>1124</v>
      </c>
      <c r="Q61" s="194"/>
      <c r="R61" s="195"/>
      <c r="S61" s="195"/>
      <c r="T61" s="195"/>
      <c r="U61" s="195"/>
      <c r="V61" s="195"/>
      <c r="W61" s="118"/>
    </row>
    <row r="62" spans="1:23" ht="22.5">
      <c r="A62" s="353"/>
      <c r="B62" s="354"/>
      <c r="C62" s="163" t="s">
        <v>72</v>
      </c>
      <c r="D62" s="386"/>
      <c r="E62" s="386"/>
      <c r="F62" s="386"/>
      <c r="G62" s="386"/>
      <c r="H62" s="212"/>
      <c r="I62" s="212"/>
      <c r="J62" s="212"/>
      <c r="K62" s="212"/>
      <c r="L62" s="213">
        <v>2007</v>
      </c>
      <c r="M62" s="212">
        <v>1032</v>
      </c>
      <c r="N62" s="212">
        <v>1292694</v>
      </c>
      <c r="O62" s="212">
        <v>620493</v>
      </c>
      <c r="P62" s="212">
        <v>1032</v>
      </c>
      <c r="Q62" s="212"/>
      <c r="R62" s="212"/>
      <c r="S62" s="212"/>
      <c r="T62" s="212"/>
      <c r="U62" s="212"/>
      <c r="V62" s="212"/>
      <c r="W62" s="143"/>
    </row>
    <row r="63" spans="1:23" ht="14.25" customHeight="1">
      <c r="A63" s="341">
        <v>15</v>
      </c>
      <c r="B63" s="343" t="s">
        <v>391</v>
      </c>
      <c r="C63" s="46" t="s">
        <v>94</v>
      </c>
      <c r="D63" s="382">
        <v>12401</v>
      </c>
      <c r="E63" s="382">
        <v>9364800</v>
      </c>
      <c r="F63" s="382"/>
      <c r="G63" s="382">
        <v>9364800</v>
      </c>
      <c r="H63" s="198"/>
      <c r="I63" s="198"/>
      <c r="J63" s="198"/>
      <c r="K63" s="198"/>
      <c r="L63" s="201">
        <v>2004</v>
      </c>
      <c r="M63" s="201">
        <v>448</v>
      </c>
      <c r="N63" s="198">
        <v>705000</v>
      </c>
      <c r="O63" s="198">
        <v>225600</v>
      </c>
      <c r="P63" s="198">
        <v>448</v>
      </c>
      <c r="Q63" s="198"/>
      <c r="R63" s="198"/>
      <c r="S63" s="198"/>
      <c r="T63" s="198"/>
      <c r="U63" s="198"/>
      <c r="V63" s="198"/>
      <c r="W63" s="139"/>
    </row>
    <row r="64" spans="1:23" ht="22.5">
      <c r="A64" s="345"/>
      <c r="B64" s="346"/>
      <c r="C64" s="44" t="s">
        <v>95</v>
      </c>
      <c r="D64" s="367"/>
      <c r="E64" s="367"/>
      <c r="F64" s="367"/>
      <c r="G64" s="367"/>
      <c r="H64" s="197"/>
      <c r="I64" s="197"/>
      <c r="J64" s="197"/>
      <c r="K64" s="197"/>
      <c r="L64" s="196">
        <v>2003</v>
      </c>
      <c r="M64" s="196">
        <v>1710</v>
      </c>
      <c r="N64" s="197">
        <v>1040046</v>
      </c>
      <c r="O64" s="197">
        <v>291213</v>
      </c>
      <c r="P64" s="197">
        <v>1710</v>
      </c>
      <c r="Q64" s="197"/>
      <c r="R64" s="197"/>
      <c r="S64" s="197"/>
      <c r="T64" s="197"/>
      <c r="U64" s="197"/>
      <c r="V64" s="197"/>
      <c r="W64" s="119"/>
    </row>
    <row r="65" spans="1:23" ht="22.5">
      <c r="A65" s="345"/>
      <c r="B65" s="346"/>
      <c r="C65" s="44" t="s">
        <v>96</v>
      </c>
      <c r="D65" s="367"/>
      <c r="E65" s="367"/>
      <c r="F65" s="367"/>
      <c r="G65" s="367"/>
      <c r="H65" s="197"/>
      <c r="I65" s="197"/>
      <c r="J65" s="197"/>
      <c r="K65" s="197"/>
      <c r="L65" s="196">
        <v>2012</v>
      </c>
      <c r="M65" s="196">
        <v>1356</v>
      </c>
      <c r="N65" s="197">
        <v>3066336</v>
      </c>
      <c r="O65" s="197">
        <v>1962455</v>
      </c>
      <c r="P65" s="197">
        <v>1356</v>
      </c>
      <c r="Q65" s="197"/>
      <c r="R65" s="197"/>
      <c r="S65" s="197"/>
      <c r="T65" s="197"/>
      <c r="U65" s="197"/>
      <c r="V65" s="197"/>
      <c r="W65" s="119"/>
    </row>
    <row r="66" spans="1:23" ht="22.5">
      <c r="A66" s="345"/>
      <c r="B66" s="346"/>
      <c r="C66" s="44" t="s">
        <v>96</v>
      </c>
      <c r="D66" s="367"/>
      <c r="E66" s="367"/>
      <c r="F66" s="367"/>
      <c r="G66" s="367"/>
      <c r="H66" s="197"/>
      <c r="I66" s="197"/>
      <c r="J66" s="197"/>
      <c r="K66" s="197"/>
      <c r="L66" s="196">
        <v>1999</v>
      </c>
      <c r="M66" s="196">
        <v>1140</v>
      </c>
      <c r="N66" s="197">
        <v>590667</v>
      </c>
      <c r="O66" s="197">
        <v>70880</v>
      </c>
      <c r="P66" s="197">
        <v>1140</v>
      </c>
      <c r="Q66" s="197"/>
      <c r="R66" s="197"/>
      <c r="S66" s="197"/>
      <c r="T66" s="197"/>
      <c r="U66" s="197"/>
      <c r="V66" s="197"/>
      <c r="W66" s="119"/>
    </row>
    <row r="67" spans="1:23" ht="22.5">
      <c r="A67" s="345"/>
      <c r="B67" s="346"/>
      <c r="C67" s="44" t="s">
        <v>394</v>
      </c>
      <c r="D67" s="367"/>
      <c r="E67" s="367"/>
      <c r="F67" s="367"/>
      <c r="G67" s="367"/>
      <c r="H67" s="197"/>
      <c r="I67" s="197"/>
      <c r="J67" s="197"/>
      <c r="K67" s="197"/>
      <c r="L67" s="196">
        <v>2020</v>
      </c>
      <c r="M67" s="194">
        <v>978.4</v>
      </c>
      <c r="N67" s="194">
        <v>5915141</v>
      </c>
      <c r="O67" s="197">
        <v>5441930</v>
      </c>
      <c r="P67" s="194">
        <v>978.4</v>
      </c>
      <c r="Q67" s="194"/>
      <c r="R67" s="197"/>
      <c r="S67" s="197"/>
      <c r="T67" s="197"/>
      <c r="U67" s="197"/>
      <c r="V67" s="197"/>
      <c r="W67" s="119"/>
    </row>
    <row r="68" spans="1:23" ht="15" customHeight="1">
      <c r="A68" s="345"/>
      <c r="B68" s="346"/>
      <c r="C68" s="44" t="s">
        <v>97</v>
      </c>
      <c r="D68" s="367"/>
      <c r="E68" s="367"/>
      <c r="F68" s="367"/>
      <c r="G68" s="367"/>
      <c r="H68" s="197"/>
      <c r="I68" s="197"/>
      <c r="J68" s="197"/>
      <c r="K68" s="197"/>
      <c r="L68" s="196">
        <v>2001</v>
      </c>
      <c r="M68" s="196">
        <v>57</v>
      </c>
      <c r="N68" s="197">
        <v>30316</v>
      </c>
      <c r="O68" s="197">
        <v>0</v>
      </c>
      <c r="P68" s="197">
        <v>57</v>
      </c>
      <c r="Q68" s="197"/>
      <c r="R68" s="197"/>
      <c r="S68" s="197"/>
      <c r="T68" s="197"/>
      <c r="U68" s="197"/>
      <c r="V68" s="197"/>
      <c r="W68" s="119"/>
    </row>
    <row r="69" spans="1:23" ht="15" customHeight="1">
      <c r="A69" s="347"/>
      <c r="B69" s="348"/>
      <c r="C69" s="161" t="s">
        <v>98</v>
      </c>
      <c r="D69" s="383"/>
      <c r="E69" s="383"/>
      <c r="F69" s="383"/>
      <c r="G69" s="383"/>
      <c r="H69" s="199"/>
      <c r="I69" s="199"/>
      <c r="J69" s="199"/>
      <c r="K69" s="199"/>
      <c r="L69" s="200">
        <v>1999</v>
      </c>
      <c r="M69" s="200">
        <v>22</v>
      </c>
      <c r="N69" s="199">
        <v>7653</v>
      </c>
      <c r="O69" s="199">
        <v>0</v>
      </c>
      <c r="P69" s="199">
        <v>22</v>
      </c>
      <c r="Q69" s="199"/>
      <c r="R69" s="199"/>
      <c r="S69" s="199"/>
      <c r="T69" s="199"/>
      <c r="U69" s="199"/>
      <c r="V69" s="199"/>
      <c r="W69" s="140"/>
    </row>
    <row r="70" spans="1:23" ht="22.5">
      <c r="A70" s="341">
        <v>16</v>
      </c>
      <c r="B70" s="343" t="s">
        <v>399</v>
      </c>
      <c r="C70" s="46" t="s">
        <v>99</v>
      </c>
      <c r="D70" s="382">
        <v>9247</v>
      </c>
      <c r="E70" s="382">
        <v>2311750</v>
      </c>
      <c r="F70" s="382"/>
      <c r="G70" s="382">
        <v>9247</v>
      </c>
      <c r="H70" s="198"/>
      <c r="I70" s="198"/>
      <c r="J70" s="198"/>
      <c r="K70" s="198"/>
      <c r="L70" s="198">
        <v>2004</v>
      </c>
      <c r="M70" s="198">
        <v>530</v>
      </c>
      <c r="N70" s="198">
        <v>1165982</v>
      </c>
      <c r="O70" s="198">
        <v>600172</v>
      </c>
      <c r="P70" s="198">
        <v>530</v>
      </c>
      <c r="Q70" s="198"/>
      <c r="R70" s="198"/>
      <c r="S70" s="198"/>
      <c r="T70" s="198"/>
      <c r="U70" s="198"/>
      <c r="V70" s="198"/>
      <c r="W70" s="139"/>
    </row>
    <row r="71" spans="1:23" ht="22.5">
      <c r="A71" s="345"/>
      <c r="B71" s="346"/>
      <c r="C71" s="44" t="s">
        <v>100</v>
      </c>
      <c r="D71" s="367"/>
      <c r="E71" s="367"/>
      <c r="F71" s="367"/>
      <c r="G71" s="367"/>
      <c r="H71" s="197"/>
      <c r="I71" s="197"/>
      <c r="J71" s="197"/>
      <c r="K71" s="197"/>
      <c r="L71" s="197">
        <v>1982</v>
      </c>
      <c r="M71" s="197">
        <v>304</v>
      </c>
      <c r="N71" s="197">
        <v>4694396</v>
      </c>
      <c r="O71" s="197">
        <v>3159945</v>
      </c>
      <c r="P71" s="197">
        <v>304</v>
      </c>
      <c r="Q71" s="197"/>
      <c r="R71" s="197"/>
      <c r="S71" s="197"/>
      <c r="T71" s="197"/>
      <c r="U71" s="197"/>
      <c r="V71" s="197"/>
      <c r="W71" s="119"/>
    </row>
    <row r="72" spans="1:23" ht="22.5">
      <c r="A72" s="345"/>
      <c r="B72" s="346"/>
      <c r="C72" s="44" t="s">
        <v>101</v>
      </c>
      <c r="D72" s="367"/>
      <c r="E72" s="367"/>
      <c r="F72" s="367"/>
      <c r="G72" s="367"/>
      <c r="H72" s="197"/>
      <c r="I72" s="197"/>
      <c r="J72" s="197"/>
      <c r="K72" s="197"/>
      <c r="L72" s="197">
        <v>1982</v>
      </c>
      <c r="M72" s="197">
        <v>121</v>
      </c>
      <c r="N72" s="197">
        <v>57152</v>
      </c>
      <c r="O72" s="197">
        <v>0</v>
      </c>
      <c r="P72" s="197">
        <v>121</v>
      </c>
      <c r="Q72" s="197"/>
      <c r="R72" s="197"/>
      <c r="S72" s="197"/>
      <c r="T72" s="197"/>
      <c r="U72" s="197"/>
      <c r="V72" s="197"/>
      <c r="W72" s="119"/>
    </row>
    <row r="73" spans="1:23" ht="15" customHeight="1">
      <c r="A73" s="347"/>
      <c r="B73" s="348"/>
      <c r="C73" s="161" t="s">
        <v>102</v>
      </c>
      <c r="D73" s="383"/>
      <c r="E73" s="383"/>
      <c r="F73" s="383"/>
      <c r="G73" s="383"/>
      <c r="H73" s="199"/>
      <c r="I73" s="199"/>
      <c r="J73" s="199"/>
      <c r="K73" s="199"/>
      <c r="L73" s="199">
        <v>1982</v>
      </c>
      <c r="M73" s="199">
        <v>304</v>
      </c>
      <c r="N73" s="199">
        <v>447443</v>
      </c>
      <c r="O73" s="199">
        <v>185185</v>
      </c>
      <c r="P73" s="199">
        <v>304</v>
      </c>
      <c r="Q73" s="199"/>
      <c r="R73" s="199"/>
      <c r="S73" s="199"/>
      <c r="T73" s="199"/>
      <c r="U73" s="199"/>
      <c r="V73" s="199"/>
      <c r="W73" s="140"/>
    </row>
    <row r="74" spans="1:23" ht="22.5">
      <c r="A74" s="341">
        <v>17</v>
      </c>
      <c r="B74" s="343" t="s">
        <v>324</v>
      </c>
      <c r="C74" s="46" t="s">
        <v>72</v>
      </c>
      <c r="D74" s="382">
        <v>13322</v>
      </c>
      <c r="E74" s="382">
        <v>1998300</v>
      </c>
      <c r="F74" s="382"/>
      <c r="G74" s="382">
        <f>D74</f>
        <v>13322</v>
      </c>
      <c r="H74" s="198"/>
      <c r="I74" s="198"/>
      <c r="J74" s="198"/>
      <c r="K74" s="198"/>
      <c r="L74" s="198">
        <v>2007</v>
      </c>
      <c r="M74" s="198">
        <v>793</v>
      </c>
      <c r="N74" s="198">
        <v>1445399</v>
      </c>
      <c r="O74" s="198">
        <v>635975</v>
      </c>
      <c r="P74" s="198">
        <v>793</v>
      </c>
      <c r="Q74" s="198"/>
      <c r="R74" s="198"/>
      <c r="S74" s="198"/>
      <c r="T74" s="198"/>
      <c r="U74" s="198"/>
      <c r="V74" s="198"/>
      <c r="W74" s="139"/>
    </row>
    <row r="75" spans="1:23" ht="22.5">
      <c r="A75" s="345"/>
      <c r="B75" s="346"/>
      <c r="C75" s="47" t="s">
        <v>72</v>
      </c>
      <c r="D75" s="367"/>
      <c r="E75" s="367"/>
      <c r="F75" s="367"/>
      <c r="G75" s="367"/>
      <c r="H75" s="197"/>
      <c r="I75" s="197"/>
      <c r="J75" s="197"/>
      <c r="K75" s="197"/>
      <c r="L75" s="197">
        <v>2009</v>
      </c>
      <c r="M75" s="197">
        <v>640</v>
      </c>
      <c r="N75" s="197">
        <v>2369301</v>
      </c>
      <c r="O75" s="197">
        <v>1232036</v>
      </c>
      <c r="P75" s="197">
        <v>640</v>
      </c>
      <c r="Q75" s="197"/>
      <c r="R75" s="197"/>
      <c r="S75" s="197"/>
      <c r="T75" s="197"/>
      <c r="U75" s="197"/>
      <c r="V75" s="197"/>
      <c r="W75" s="119"/>
    </row>
    <row r="76" spans="1:23" ht="22.5">
      <c r="A76" s="341">
        <v>18</v>
      </c>
      <c r="B76" s="343" t="s">
        <v>325</v>
      </c>
      <c r="C76" s="46" t="s">
        <v>104</v>
      </c>
      <c r="D76" s="382">
        <v>16152</v>
      </c>
      <c r="E76" s="382">
        <v>1841328</v>
      </c>
      <c r="F76" s="382"/>
      <c r="G76" s="382">
        <v>16152</v>
      </c>
      <c r="H76" s="198"/>
      <c r="I76" s="198"/>
      <c r="J76" s="198"/>
      <c r="K76" s="198"/>
      <c r="L76" s="198">
        <v>2011</v>
      </c>
      <c r="M76" s="198">
        <v>570</v>
      </c>
      <c r="N76" s="198">
        <v>4567880</v>
      </c>
      <c r="O76" s="198">
        <v>3024532</v>
      </c>
      <c r="P76" s="198">
        <v>570</v>
      </c>
      <c r="Q76" s="198"/>
      <c r="R76" s="198"/>
      <c r="S76" s="198"/>
      <c r="T76" s="198"/>
      <c r="U76" s="198"/>
      <c r="V76" s="198"/>
      <c r="W76" s="139"/>
    </row>
    <row r="77" spans="1:23" ht="22.5">
      <c r="A77" s="345"/>
      <c r="B77" s="346"/>
      <c r="C77" s="44" t="s">
        <v>79</v>
      </c>
      <c r="D77" s="367"/>
      <c r="E77" s="367"/>
      <c r="F77" s="367"/>
      <c r="G77" s="367"/>
      <c r="H77" s="197"/>
      <c r="I77" s="197"/>
      <c r="J77" s="197"/>
      <c r="K77" s="197"/>
      <c r="L77" s="197">
        <v>2005</v>
      </c>
      <c r="M77" s="197">
        <v>576</v>
      </c>
      <c r="N77" s="197">
        <v>829898</v>
      </c>
      <c r="O77" s="197">
        <v>331959</v>
      </c>
      <c r="P77" s="197">
        <v>576</v>
      </c>
      <c r="Q77" s="197"/>
      <c r="R77" s="197"/>
      <c r="S77" s="197"/>
      <c r="T77" s="197"/>
      <c r="U77" s="197"/>
      <c r="V77" s="197"/>
      <c r="W77" s="119"/>
    </row>
    <row r="78" spans="1:23" ht="22.5">
      <c r="A78" s="345"/>
      <c r="B78" s="346"/>
      <c r="C78" s="44" t="s">
        <v>105</v>
      </c>
      <c r="D78" s="367"/>
      <c r="E78" s="367"/>
      <c r="F78" s="367"/>
      <c r="G78" s="367"/>
      <c r="H78" s="197"/>
      <c r="I78" s="197"/>
      <c r="J78" s="197"/>
      <c r="K78" s="197"/>
      <c r="L78" s="197">
        <v>1998</v>
      </c>
      <c r="M78" s="197">
        <v>1176</v>
      </c>
      <c r="N78" s="197">
        <v>699609</v>
      </c>
      <c r="O78" s="197">
        <v>83953</v>
      </c>
      <c r="P78" s="197">
        <v>1176</v>
      </c>
      <c r="Q78" s="197"/>
      <c r="R78" s="197"/>
      <c r="S78" s="197"/>
      <c r="T78" s="197"/>
      <c r="U78" s="197"/>
      <c r="V78" s="197"/>
      <c r="W78" s="119"/>
    </row>
    <row r="79" spans="1:23" ht="22.5">
      <c r="A79" s="347"/>
      <c r="B79" s="348"/>
      <c r="C79" s="161" t="s">
        <v>106</v>
      </c>
      <c r="D79" s="383"/>
      <c r="E79" s="383"/>
      <c r="F79" s="383"/>
      <c r="G79" s="383"/>
      <c r="H79" s="199"/>
      <c r="I79" s="199"/>
      <c r="J79" s="199"/>
      <c r="K79" s="199"/>
      <c r="L79" s="199">
        <v>1994</v>
      </c>
      <c r="M79" s="199">
        <v>192</v>
      </c>
      <c r="N79" s="199">
        <v>113207</v>
      </c>
      <c r="O79" s="199">
        <v>0</v>
      </c>
      <c r="P79" s="199">
        <v>192</v>
      </c>
      <c r="Q79" s="199"/>
      <c r="R79" s="199"/>
      <c r="S79" s="199"/>
      <c r="T79" s="199"/>
      <c r="U79" s="199"/>
      <c r="V79" s="199"/>
      <c r="W79" s="140"/>
    </row>
    <row r="80" spans="1:23" ht="12.75" customHeight="1">
      <c r="A80" s="341">
        <v>19</v>
      </c>
      <c r="B80" s="343" t="s">
        <v>402</v>
      </c>
      <c r="C80" s="160" t="s">
        <v>107</v>
      </c>
      <c r="D80" s="382">
        <v>10908</v>
      </c>
      <c r="E80" s="382">
        <v>10690624</v>
      </c>
      <c r="F80" s="382"/>
      <c r="G80" s="382">
        <f>D80</f>
        <v>10908</v>
      </c>
      <c r="H80" s="198"/>
      <c r="I80" s="198"/>
      <c r="J80" s="198"/>
      <c r="K80" s="198"/>
      <c r="L80" s="198">
        <v>2013</v>
      </c>
      <c r="M80" s="198">
        <v>1044</v>
      </c>
      <c r="N80" s="198">
        <v>6390597</v>
      </c>
      <c r="O80" s="198">
        <v>4345606</v>
      </c>
      <c r="P80" s="198">
        <v>1044</v>
      </c>
      <c r="Q80" s="198"/>
      <c r="R80" s="198"/>
      <c r="S80" s="198"/>
      <c r="T80" s="198"/>
      <c r="U80" s="198"/>
      <c r="V80" s="198"/>
      <c r="W80" s="139"/>
    </row>
    <row r="81" spans="1:23" ht="22.5">
      <c r="A81" s="347"/>
      <c r="B81" s="348"/>
      <c r="C81" s="48" t="s">
        <v>108</v>
      </c>
      <c r="D81" s="383"/>
      <c r="E81" s="383"/>
      <c r="F81" s="383"/>
      <c r="G81" s="383"/>
      <c r="H81" s="199"/>
      <c r="I81" s="199"/>
      <c r="J81" s="199"/>
      <c r="K81" s="199"/>
      <c r="L81" s="199">
        <v>2013</v>
      </c>
      <c r="M81" s="199">
        <v>1869</v>
      </c>
      <c r="N81" s="199">
        <v>11656885</v>
      </c>
      <c r="O81" s="199">
        <v>7460406</v>
      </c>
      <c r="P81" s="199">
        <v>1869</v>
      </c>
      <c r="Q81" s="199"/>
      <c r="R81" s="199"/>
      <c r="S81" s="199"/>
      <c r="T81" s="199"/>
      <c r="U81" s="199"/>
      <c r="V81" s="199"/>
      <c r="W81" s="140"/>
    </row>
    <row r="82" spans="1:23" ht="22.5">
      <c r="A82" s="341">
        <v>20</v>
      </c>
      <c r="B82" s="343" t="s">
        <v>406</v>
      </c>
      <c r="C82" s="46" t="s">
        <v>459</v>
      </c>
      <c r="D82" s="198">
        <v>1311</v>
      </c>
      <c r="E82" s="198">
        <v>852150</v>
      </c>
      <c r="F82" s="198"/>
      <c r="G82" s="198">
        <f>D82</f>
        <v>1311</v>
      </c>
      <c r="H82" s="198"/>
      <c r="I82" s="198"/>
      <c r="J82" s="201"/>
      <c r="K82" s="201"/>
      <c r="L82" s="201">
        <v>1975</v>
      </c>
      <c r="M82" s="198" t="s">
        <v>109</v>
      </c>
      <c r="N82" s="198">
        <v>135736</v>
      </c>
      <c r="O82" s="198">
        <v>0</v>
      </c>
      <c r="P82" s="198">
        <v>288.8</v>
      </c>
      <c r="Q82" s="198"/>
      <c r="R82" s="198"/>
      <c r="S82" s="198"/>
      <c r="T82" s="198"/>
      <c r="U82" s="198"/>
      <c r="V82" s="198"/>
      <c r="W82" s="139"/>
    </row>
    <row r="83" spans="1:23" ht="33.75">
      <c r="A83" s="345"/>
      <c r="B83" s="346"/>
      <c r="C83" s="44" t="s">
        <v>460</v>
      </c>
      <c r="D83" s="367">
        <v>6095.5</v>
      </c>
      <c r="E83" s="367">
        <v>10667125</v>
      </c>
      <c r="F83" s="367"/>
      <c r="G83" s="367">
        <f>D83</f>
        <v>6095.5</v>
      </c>
      <c r="H83" s="197"/>
      <c r="I83" s="197"/>
      <c r="J83" s="196"/>
      <c r="K83" s="196"/>
      <c r="L83" s="196">
        <v>1998</v>
      </c>
      <c r="M83" s="197">
        <v>648</v>
      </c>
      <c r="N83" s="197">
        <v>736931</v>
      </c>
      <c r="O83" s="197">
        <v>58954</v>
      </c>
      <c r="P83" s="197">
        <v>648</v>
      </c>
      <c r="Q83" s="197"/>
      <c r="R83" s="197"/>
      <c r="S83" s="197"/>
      <c r="T83" s="197"/>
      <c r="U83" s="197"/>
      <c r="V83" s="197"/>
      <c r="W83" s="119"/>
    </row>
    <row r="84" spans="1:23" ht="24" customHeight="1">
      <c r="A84" s="345"/>
      <c r="B84" s="346"/>
      <c r="C84" s="44" t="s">
        <v>461</v>
      </c>
      <c r="D84" s="367"/>
      <c r="E84" s="367"/>
      <c r="F84" s="367"/>
      <c r="G84" s="367"/>
      <c r="H84" s="197"/>
      <c r="I84" s="197"/>
      <c r="J84" s="196"/>
      <c r="K84" s="196"/>
      <c r="L84" s="196">
        <v>1995</v>
      </c>
      <c r="M84" s="197">
        <v>128</v>
      </c>
      <c r="N84" s="197">
        <v>57152</v>
      </c>
      <c r="O84" s="197"/>
      <c r="P84" s="197">
        <v>128</v>
      </c>
      <c r="Q84" s="197"/>
      <c r="R84" s="197"/>
      <c r="S84" s="197"/>
      <c r="T84" s="197"/>
      <c r="U84" s="197"/>
      <c r="V84" s="197"/>
      <c r="W84" s="119"/>
    </row>
    <row r="85" spans="1:23" ht="23.25" customHeight="1">
      <c r="A85" s="347"/>
      <c r="B85" s="348"/>
      <c r="C85" s="164" t="s">
        <v>773</v>
      </c>
      <c r="D85" s="383"/>
      <c r="E85" s="383"/>
      <c r="F85" s="383"/>
      <c r="G85" s="383"/>
      <c r="H85" s="200"/>
      <c r="I85" s="200"/>
      <c r="J85" s="200"/>
      <c r="K85" s="200"/>
      <c r="L85" s="200">
        <v>2021</v>
      </c>
      <c r="M85" s="214">
        <v>530</v>
      </c>
      <c r="N85" s="214">
        <v>3054262</v>
      </c>
      <c r="O85" s="200">
        <v>2932092</v>
      </c>
      <c r="P85" s="214">
        <v>530</v>
      </c>
      <c r="Q85" s="200"/>
      <c r="R85" s="200"/>
      <c r="S85" s="200"/>
      <c r="T85" s="200"/>
      <c r="U85" s="200"/>
      <c r="V85" s="200"/>
      <c r="W85" s="144"/>
    </row>
    <row r="86" spans="1:23" ht="22.5">
      <c r="A86" s="341">
        <v>21</v>
      </c>
      <c r="B86" s="343" t="s">
        <v>407</v>
      </c>
      <c r="C86" s="46" t="s">
        <v>774</v>
      </c>
      <c r="D86" s="198">
        <v>7885</v>
      </c>
      <c r="E86" s="198">
        <v>1025050</v>
      </c>
      <c r="F86" s="198"/>
      <c r="G86" s="198">
        <v>7885</v>
      </c>
      <c r="H86" s="198"/>
      <c r="I86" s="198"/>
      <c r="J86" s="201"/>
      <c r="K86" s="201"/>
      <c r="L86" s="201">
        <v>2013</v>
      </c>
      <c r="M86" s="198">
        <v>658</v>
      </c>
      <c r="N86" s="198">
        <v>4610614</v>
      </c>
      <c r="O86" s="198">
        <v>3196539</v>
      </c>
      <c r="P86" s="198">
        <v>658</v>
      </c>
      <c r="Q86" s="198"/>
      <c r="R86" s="198"/>
      <c r="S86" s="198"/>
      <c r="T86" s="198"/>
      <c r="U86" s="198"/>
      <c r="V86" s="198"/>
      <c r="W86" s="139"/>
    </row>
    <row r="87" spans="1:23" ht="22.5">
      <c r="A87" s="345"/>
      <c r="B87" s="346"/>
      <c r="C87" s="44" t="s">
        <v>775</v>
      </c>
      <c r="D87" s="197">
        <v>1012</v>
      </c>
      <c r="E87" s="197">
        <v>202400</v>
      </c>
      <c r="F87" s="197"/>
      <c r="G87" s="197">
        <v>1012</v>
      </c>
      <c r="H87" s="197"/>
      <c r="I87" s="197"/>
      <c r="J87" s="196"/>
      <c r="K87" s="196"/>
      <c r="L87" s="196">
        <v>1975</v>
      </c>
      <c r="M87" s="197">
        <v>300</v>
      </c>
      <c r="N87" s="197">
        <v>141000</v>
      </c>
      <c r="O87" s="197">
        <v>0</v>
      </c>
      <c r="P87" s="197">
        <v>300</v>
      </c>
      <c r="Q87" s="197"/>
      <c r="R87" s="197"/>
      <c r="S87" s="197"/>
      <c r="T87" s="197"/>
      <c r="U87" s="197"/>
      <c r="V87" s="197"/>
      <c r="W87" s="119"/>
    </row>
    <row r="88" spans="1:23" ht="33.75">
      <c r="A88" s="345"/>
      <c r="B88" s="346"/>
      <c r="C88" s="44" t="s">
        <v>776</v>
      </c>
      <c r="D88" s="197">
        <v>1361.8</v>
      </c>
      <c r="E88" s="197">
        <v>43520</v>
      </c>
      <c r="F88" s="197"/>
      <c r="G88" s="197">
        <v>1361.8</v>
      </c>
      <c r="H88" s="197"/>
      <c r="I88" s="197"/>
      <c r="J88" s="196"/>
      <c r="K88" s="196"/>
      <c r="L88" s="196">
        <v>2017</v>
      </c>
      <c r="M88" s="197">
        <v>264</v>
      </c>
      <c r="N88" s="197">
        <v>124080</v>
      </c>
      <c r="O88" s="197"/>
      <c r="P88" s="197">
        <v>264</v>
      </c>
      <c r="Q88" s="197"/>
      <c r="R88" s="197"/>
      <c r="S88" s="197"/>
      <c r="T88" s="197"/>
      <c r="U88" s="197"/>
      <c r="V88" s="197"/>
      <c r="W88" s="119"/>
    </row>
    <row r="89" spans="1:23" ht="21" customHeight="1">
      <c r="A89" s="345"/>
      <c r="B89" s="346"/>
      <c r="C89" s="165" t="s">
        <v>777</v>
      </c>
      <c r="D89" s="380">
        <v>5766.3</v>
      </c>
      <c r="E89" s="380">
        <v>1710600</v>
      </c>
      <c r="F89" s="367"/>
      <c r="G89" s="380" t="s">
        <v>110</v>
      </c>
      <c r="H89" s="197"/>
      <c r="I89" s="197"/>
      <c r="J89" s="196"/>
      <c r="K89" s="196"/>
      <c r="L89" s="196">
        <v>1975</v>
      </c>
      <c r="M89" s="196">
        <v>109</v>
      </c>
      <c r="N89" s="197">
        <v>34028</v>
      </c>
      <c r="O89" s="197"/>
      <c r="P89" s="197">
        <v>109</v>
      </c>
      <c r="Q89" s="197"/>
      <c r="R89" s="197"/>
      <c r="S89" s="197"/>
      <c r="T89" s="197"/>
      <c r="U89" s="197"/>
      <c r="V89" s="197"/>
      <c r="W89" s="119"/>
    </row>
    <row r="90" spans="1:23" ht="21.75" customHeight="1">
      <c r="A90" s="345"/>
      <c r="B90" s="346"/>
      <c r="C90" s="165" t="s">
        <v>778</v>
      </c>
      <c r="D90" s="380"/>
      <c r="E90" s="380"/>
      <c r="F90" s="367"/>
      <c r="G90" s="380"/>
      <c r="H90" s="197"/>
      <c r="I90" s="197"/>
      <c r="J90" s="196"/>
      <c r="K90" s="196"/>
      <c r="L90" s="196">
        <v>1975</v>
      </c>
      <c r="M90" s="196">
        <v>458</v>
      </c>
      <c r="N90" s="197">
        <v>252223</v>
      </c>
      <c r="O90" s="197"/>
      <c r="P90" s="197">
        <f>L90</f>
        <v>1975</v>
      </c>
      <c r="Q90" s="197"/>
      <c r="R90" s="197"/>
      <c r="S90" s="197"/>
      <c r="T90" s="197"/>
      <c r="U90" s="197"/>
      <c r="V90" s="197"/>
      <c r="W90" s="119"/>
    </row>
    <row r="91" spans="1:23" ht="20.25" customHeight="1">
      <c r="A91" s="345"/>
      <c r="B91" s="346"/>
      <c r="C91" s="165" t="s">
        <v>779</v>
      </c>
      <c r="D91" s="380"/>
      <c r="E91" s="380"/>
      <c r="F91" s="367"/>
      <c r="G91" s="380"/>
      <c r="H91" s="197"/>
      <c r="I91" s="197"/>
      <c r="J91" s="196"/>
      <c r="K91" s="196"/>
      <c r="L91" s="196">
        <v>2012</v>
      </c>
      <c r="M91" s="196">
        <v>398</v>
      </c>
      <c r="N91" s="197">
        <v>1821789</v>
      </c>
      <c r="O91" s="197">
        <v>1116757</v>
      </c>
      <c r="P91" s="197">
        <f>L91</f>
        <v>2012</v>
      </c>
      <c r="Q91" s="197"/>
      <c r="R91" s="197"/>
      <c r="S91" s="197"/>
      <c r="T91" s="197"/>
      <c r="U91" s="197"/>
      <c r="V91" s="197"/>
      <c r="W91" s="119"/>
    </row>
    <row r="92" spans="1:23" ht="22.5" customHeight="1">
      <c r="A92" s="345"/>
      <c r="B92" s="346"/>
      <c r="C92" s="44" t="s">
        <v>462</v>
      </c>
      <c r="D92" s="367">
        <v>1101</v>
      </c>
      <c r="E92" s="367">
        <v>990900</v>
      </c>
      <c r="F92" s="367"/>
      <c r="G92" s="367">
        <f>D92</f>
        <v>1101</v>
      </c>
      <c r="H92" s="197"/>
      <c r="I92" s="197"/>
      <c r="J92" s="196"/>
      <c r="K92" s="196"/>
      <c r="L92" s="196">
        <v>1975</v>
      </c>
      <c r="M92" s="197">
        <v>180</v>
      </c>
      <c r="N92" s="197">
        <v>84365</v>
      </c>
      <c r="O92" s="197">
        <v>0</v>
      </c>
      <c r="P92" s="197">
        <f>L92</f>
        <v>1975</v>
      </c>
      <c r="Q92" s="197"/>
      <c r="R92" s="197"/>
      <c r="S92" s="197"/>
      <c r="T92" s="197"/>
      <c r="U92" s="197"/>
      <c r="V92" s="197"/>
      <c r="W92" s="119"/>
    </row>
    <row r="93" spans="1:23" ht="24" customHeight="1">
      <c r="A93" s="345"/>
      <c r="B93" s="346"/>
      <c r="C93" s="44" t="s">
        <v>463</v>
      </c>
      <c r="D93" s="367"/>
      <c r="E93" s="367"/>
      <c r="F93" s="367"/>
      <c r="G93" s="367"/>
      <c r="H93" s="197"/>
      <c r="I93" s="197"/>
      <c r="J93" s="196"/>
      <c r="K93" s="196"/>
      <c r="L93" s="196">
        <v>1975</v>
      </c>
      <c r="M93" s="197">
        <v>51</v>
      </c>
      <c r="N93" s="197">
        <v>24205</v>
      </c>
      <c r="O93" s="197"/>
      <c r="P93" s="197">
        <v>51</v>
      </c>
      <c r="Q93" s="197"/>
      <c r="R93" s="197"/>
      <c r="S93" s="197"/>
      <c r="T93" s="197"/>
      <c r="U93" s="197"/>
      <c r="V93" s="197"/>
      <c r="W93" s="119"/>
    </row>
    <row r="94" spans="1:23" ht="33" customHeight="1">
      <c r="A94" s="347"/>
      <c r="B94" s="348"/>
      <c r="C94" s="161" t="s">
        <v>464</v>
      </c>
      <c r="D94" s="383"/>
      <c r="E94" s="383"/>
      <c r="F94" s="383"/>
      <c r="G94" s="383"/>
      <c r="H94" s="199"/>
      <c r="I94" s="199"/>
      <c r="J94" s="200"/>
      <c r="K94" s="200"/>
      <c r="L94" s="200">
        <v>1975</v>
      </c>
      <c r="M94" s="199">
        <v>86</v>
      </c>
      <c r="N94" s="199">
        <v>40420</v>
      </c>
      <c r="O94" s="199"/>
      <c r="P94" s="199">
        <v>86</v>
      </c>
      <c r="Q94" s="199"/>
      <c r="R94" s="199"/>
      <c r="S94" s="199"/>
      <c r="T94" s="199"/>
      <c r="U94" s="199"/>
      <c r="V94" s="199"/>
      <c r="W94" s="140"/>
    </row>
    <row r="95" spans="1:23" ht="11.25">
      <c r="A95" s="341">
        <v>22</v>
      </c>
      <c r="B95" s="343" t="s">
        <v>465</v>
      </c>
      <c r="C95" s="46" t="s">
        <v>111</v>
      </c>
      <c r="D95" s="382">
        <v>5679</v>
      </c>
      <c r="E95" s="382">
        <v>1314750</v>
      </c>
      <c r="F95" s="376"/>
      <c r="G95" s="382">
        <v>5679</v>
      </c>
      <c r="H95" s="198"/>
      <c r="I95" s="198"/>
      <c r="J95" s="201"/>
      <c r="K95" s="201"/>
      <c r="L95" s="201">
        <v>1997</v>
      </c>
      <c r="M95" s="198">
        <v>91</v>
      </c>
      <c r="N95" s="198">
        <v>42864</v>
      </c>
      <c r="O95" s="198">
        <v>0</v>
      </c>
      <c r="P95" s="198">
        <v>91</v>
      </c>
      <c r="Q95" s="198"/>
      <c r="R95" s="201"/>
      <c r="S95" s="201"/>
      <c r="T95" s="201"/>
      <c r="U95" s="201"/>
      <c r="V95" s="201"/>
      <c r="W95" s="139"/>
    </row>
    <row r="96" spans="1:23" ht="15" customHeight="1">
      <c r="A96" s="345"/>
      <c r="B96" s="346"/>
      <c r="C96" s="44" t="s">
        <v>111</v>
      </c>
      <c r="D96" s="367"/>
      <c r="E96" s="367"/>
      <c r="F96" s="385"/>
      <c r="G96" s="367"/>
      <c r="H96" s="197"/>
      <c r="I96" s="197"/>
      <c r="J96" s="196"/>
      <c r="K96" s="196"/>
      <c r="L96" s="196">
        <v>1999</v>
      </c>
      <c r="M96" s="197">
        <v>1044</v>
      </c>
      <c r="N96" s="197">
        <v>542617</v>
      </c>
      <c r="O96" s="197">
        <v>151933</v>
      </c>
      <c r="P96" s="197">
        <v>1044</v>
      </c>
      <c r="Q96" s="197"/>
      <c r="R96" s="196"/>
      <c r="S96" s="196"/>
      <c r="T96" s="196"/>
      <c r="U96" s="196"/>
      <c r="V96" s="196"/>
      <c r="W96" s="119"/>
    </row>
    <row r="97" spans="1:23" ht="11.25">
      <c r="A97" s="345"/>
      <c r="B97" s="346"/>
      <c r="C97" s="44" t="s">
        <v>112</v>
      </c>
      <c r="D97" s="197">
        <v>1248</v>
      </c>
      <c r="E97" s="197">
        <v>8064</v>
      </c>
      <c r="F97" s="197"/>
      <c r="G97" s="197">
        <v>1248</v>
      </c>
      <c r="H97" s="197"/>
      <c r="I97" s="197"/>
      <c r="J97" s="196"/>
      <c r="K97" s="196"/>
      <c r="L97" s="196">
        <v>2005</v>
      </c>
      <c r="M97" s="197">
        <v>72</v>
      </c>
      <c r="N97" s="197">
        <v>33487</v>
      </c>
      <c r="O97" s="197">
        <v>0</v>
      </c>
      <c r="P97" s="197">
        <v>72</v>
      </c>
      <c r="Q97" s="197"/>
      <c r="R97" s="196"/>
      <c r="S97" s="196"/>
      <c r="T97" s="196"/>
      <c r="U97" s="196"/>
      <c r="V97" s="196"/>
      <c r="W97" s="119"/>
    </row>
    <row r="98" spans="1:23" ht="11.25">
      <c r="A98" s="345"/>
      <c r="B98" s="346"/>
      <c r="C98" s="44" t="s">
        <v>113</v>
      </c>
      <c r="D98" s="197">
        <v>3016</v>
      </c>
      <c r="E98" s="197">
        <v>120640</v>
      </c>
      <c r="F98" s="197"/>
      <c r="G98" s="197">
        <v>3016</v>
      </c>
      <c r="H98" s="197"/>
      <c r="I98" s="197"/>
      <c r="J98" s="196"/>
      <c r="K98" s="196"/>
      <c r="L98" s="196">
        <v>1984</v>
      </c>
      <c r="M98" s="197">
        <v>327</v>
      </c>
      <c r="N98" s="197">
        <v>153596</v>
      </c>
      <c r="O98" s="197">
        <v>0</v>
      </c>
      <c r="P98" s="197">
        <v>327</v>
      </c>
      <c r="Q98" s="197"/>
      <c r="R98" s="196"/>
      <c r="S98" s="196"/>
      <c r="T98" s="196"/>
      <c r="U98" s="196"/>
      <c r="V98" s="196"/>
      <c r="W98" s="119"/>
    </row>
    <row r="99" spans="1:23" ht="11.25">
      <c r="A99" s="345"/>
      <c r="B99" s="346"/>
      <c r="C99" s="44" t="s">
        <v>114</v>
      </c>
      <c r="D99" s="367">
        <v>4718</v>
      </c>
      <c r="E99" s="367">
        <v>188720</v>
      </c>
      <c r="F99" s="367"/>
      <c r="G99" s="367">
        <v>4718</v>
      </c>
      <c r="H99" s="197"/>
      <c r="I99" s="197"/>
      <c r="J99" s="196"/>
      <c r="K99" s="196"/>
      <c r="L99" s="196">
        <v>2000</v>
      </c>
      <c r="M99" s="197">
        <v>854</v>
      </c>
      <c r="N99" s="197">
        <v>458719</v>
      </c>
      <c r="O99" s="197">
        <v>128441</v>
      </c>
      <c r="P99" s="197">
        <v>854</v>
      </c>
      <c r="Q99" s="197"/>
      <c r="R99" s="196"/>
      <c r="S99" s="196"/>
      <c r="T99" s="196"/>
      <c r="U99" s="196"/>
      <c r="V99" s="196"/>
      <c r="W99" s="119"/>
    </row>
    <row r="100" spans="1:23" ht="15" customHeight="1">
      <c r="A100" s="345"/>
      <c r="B100" s="346"/>
      <c r="C100" s="44" t="s">
        <v>114</v>
      </c>
      <c r="D100" s="367"/>
      <c r="E100" s="367"/>
      <c r="F100" s="367"/>
      <c r="G100" s="367"/>
      <c r="H100" s="197"/>
      <c r="I100" s="197"/>
      <c r="J100" s="196"/>
      <c r="K100" s="196"/>
      <c r="L100" s="196">
        <v>1994</v>
      </c>
      <c r="M100" s="197">
        <v>205</v>
      </c>
      <c r="N100" s="197">
        <v>96420</v>
      </c>
      <c r="O100" s="197"/>
      <c r="P100" s="197">
        <v>205</v>
      </c>
      <c r="Q100" s="197"/>
      <c r="R100" s="196"/>
      <c r="S100" s="196"/>
      <c r="T100" s="196"/>
      <c r="U100" s="196"/>
      <c r="V100" s="196"/>
      <c r="W100" s="119"/>
    </row>
    <row r="101" spans="1:23" ht="15" customHeight="1">
      <c r="A101" s="345"/>
      <c r="B101" s="346"/>
      <c r="C101" s="44" t="s">
        <v>115</v>
      </c>
      <c r="D101" s="367"/>
      <c r="E101" s="367"/>
      <c r="F101" s="367"/>
      <c r="G101" s="367"/>
      <c r="H101" s="197"/>
      <c r="I101" s="197"/>
      <c r="J101" s="196"/>
      <c r="K101" s="196"/>
      <c r="L101" s="196">
        <v>1994</v>
      </c>
      <c r="M101" s="197">
        <v>24</v>
      </c>
      <c r="N101" s="197">
        <v>11280</v>
      </c>
      <c r="O101" s="197"/>
      <c r="P101" s="197">
        <v>24</v>
      </c>
      <c r="Q101" s="196"/>
      <c r="R101" s="196"/>
      <c r="S101" s="196"/>
      <c r="T101" s="196"/>
      <c r="U101" s="196"/>
      <c r="V101" s="196"/>
      <c r="W101" s="119"/>
    </row>
    <row r="102" spans="1:23" ht="15" customHeight="1">
      <c r="A102" s="347"/>
      <c r="B102" s="348"/>
      <c r="C102" s="161" t="s">
        <v>116</v>
      </c>
      <c r="D102" s="383"/>
      <c r="E102" s="383"/>
      <c r="F102" s="383"/>
      <c r="G102" s="383"/>
      <c r="H102" s="199"/>
      <c r="I102" s="199"/>
      <c r="J102" s="200"/>
      <c r="K102" s="200"/>
      <c r="L102" s="200">
        <v>1998</v>
      </c>
      <c r="M102" s="199">
        <v>128</v>
      </c>
      <c r="N102" s="199">
        <v>60160</v>
      </c>
      <c r="O102" s="199"/>
      <c r="P102" s="199">
        <v>128</v>
      </c>
      <c r="Q102" s="200"/>
      <c r="R102" s="200"/>
      <c r="S102" s="200"/>
      <c r="T102" s="200"/>
      <c r="U102" s="200"/>
      <c r="V102" s="200"/>
      <c r="W102" s="140"/>
    </row>
    <row r="103" spans="1:23" ht="21" customHeight="1">
      <c r="A103" s="341">
        <v>23</v>
      </c>
      <c r="B103" s="343" t="s">
        <v>466</v>
      </c>
      <c r="C103" s="46" t="s">
        <v>607</v>
      </c>
      <c r="D103" s="376">
        <v>12500</v>
      </c>
      <c r="E103" s="376">
        <v>500000</v>
      </c>
      <c r="F103" s="376"/>
      <c r="G103" s="376">
        <v>12500</v>
      </c>
      <c r="H103" s="198"/>
      <c r="I103" s="198"/>
      <c r="J103" s="201"/>
      <c r="K103" s="201"/>
      <c r="L103" s="201">
        <v>2021</v>
      </c>
      <c r="M103" s="201">
        <v>522.61</v>
      </c>
      <c r="N103" s="201">
        <v>3458290</v>
      </c>
      <c r="O103" s="198">
        <f>N103</f>
        <v>3458290</v>
      </c>
      <c r="P103" s="201">
        <v>522.61</v>
      </c>
      <c r="Q103" s="201"/>
      <c r="R103" s="201"/>
      <c r="S103" s="201"/>
      <c r="T103" s="201"/>
      <c r="U103" s="201"/>
      <c r="V103" s="201"/>
      <c r="W103" s="139"/>
    </row>
    <row r="104" spans="1:23" ht="16.5" customHeight="1">
      <c r="A104" s="345"/>
      <c r="B104" s="346"/>
      <c r="C104" s="44" t="s">
        <v>68</v>
      </c>
      <c r="D104" s="384"/>
      <c r="E104" s="384"/>
      <c r="F104" s="384"/>
      <c r="G104" s="384"/>
      <c r="H104" s="197"/>
      <c r="I104" s="197"/>
      <c r="J104" s="196"/>
      <c r="K104" s="196"/>
      <c r="L104" s="196">
        <v>2010</v>
      </c>
      <c r="M104" s="197">
        <v>842</v>
      </c>
      <c r="N104" s="197">
        <v>1190403</v>
      </c>
      <c r="O104" s="197">
        <v>666626</v>
      </c>
      <c r="P104" s="197">
        <v>842</v>
      </c>
      <c r="Q104" s="197"/>
      <c r="R104" s="197"/>
      <c r="S104" s="197"/>
      <c r="T104" s="197"/>
      <c r="U104" s="197"/>
      <c r="V104" s="197"/>
      <c r="W104" s="119"/>
    </row>
    <row r="105" spans="1:23" ht="16.5" customHeight="1">
      <c r="A105" s="345"/>
      <c r="B105" s="346"/>
      <c r="C105" s="44" t="s">
        <v>68</v>
      </c>
      <c r="D105" s="385"/>
      <c r="E105" s="385"/>
      <c r="F105" s="385"/>
      <c r="G105" s="385"/>
      <c r="H105" s="197"/>
      <c r="I105" s="197"/>
      <c r="J105" s="196"/>
      <c r="K105" s="196"/>
      <c r="L105" s="196">
        <v>2012</v>
      </c>
      <c r="M105" s="197">
        <v>1172</v>
      </c>
      <c r="N105" s="197">
        <v>3943831</v>
      </c>
      <c r="O105" s="197">
        <v>2524052</v>
      </c>
      <c r="P105" s="197">
        <v>1172</v>
      </c>
      <c r="Q105" s="197"/>
      <c r="R105" s="197"/>
      <c r="S105" s="197"/>
      <c r="T105" s="197"/>
      <c r="U105" s="197"/>
      <c r="V105" s="197"/>
      <c r="W105" s="119"/>
    </row>
    <row r="106" spans="1:23" ht="11.25">
      <c r="A106" s="345"/>
      <c r="B106" s="346"/>
      <c r="C106" s="44" t="s">
        <v>68</v>
      </c>
      <c r="D106" s="197">
        <v>1936</v>
      </c>
      <c r="E106" s="197">
        <v>77440</v>
      </c>
      <c r="F106" s="197"/>
      <c r="G106" s="197">
        <v>1936</v>
      </c>
      <c r="H106" s="197"/>
      <c r="I106" s="197"/>
      <c r="J106" s="196"/>
      <c r="K106" s="196"/>
      <c r="L106" s="196">
        <v>1976</v>
      </c>
      <c r="M106" s="197">
        <v>303</v>
      </c>
      <c r="N106" s="197">
        <v>142269</v>
      </c>
      <c r="O106" s="197">
        <v>0</v>
      </c>
      <c r="P106" s="197">
        <v>303</v>
      </c>
      <c r="Q106" s="197"/>
      <c r="R106" s="197"/>
      <c r="S106" s="197"/>
      <c r="T106" s="197"/>
      <c r="U106" s="197"/>
      <c r="V106" s="197"/>
      <c r="W106" s="119"/>
    </row>
    <row r="107" spans="1:23" ht="11.25">
      <c r="A107" s="347"/>
      <c r="B107" s="348"/>
      <c r="C107" s="161" t="s">
        <v>68</v>
      </c>
      <c r="D107" s="199">
        <v>1595</v>
      </c>
      <c r="E107" s="199">
        <v>100050</v>
      </c>
      <c r="F107" s="199"/>
      <c r="G107" s="199">
        <v>1595</v>
      </c>
      <c r="H107" s="199"/>
      <c r="I107" s="199"/>
      <c r="J107" s="200"/>
      <c r="K107" s="200"/>
      <c r="L107" s="200">
        <v>1999</v>
      </c>
      <c r="M107" s="199">
        <v>131</v>
      </c>
      <c r="N107" s="199">
        <v>73791</v>
      </c>
      <c r="O107" s="199">
        <v>0</v>
      </c>
      <c r="P107" s="199">
        <v>131</v>
      </c>
      <c r="Q107" s="199"/>
      <c r="R107" s="199"/>
      <c r="S107" s="199"/>
      <c r="T107" s="199"/>
      <c r="U107" s="199"/>
      <c r="V107" s="199"/>
      <c r="W107" s="140"/>
    </row>
    <row r="108" spans="1:23" ht="14.25" customHeight="1">
      <c r="A108" s="341">
        <v>24</v>
      </c>
      <c r="B108" s="343" t="s">
        <v>328</v>
      </c>
      <c r="C108" s="46" t="s">
        <v>117</v>
      </c>
      <c r="D108" s="198">
        <v>2000</v>
      </c>
      <c r="E108" s="198">
        <v>18900</v>
      </c>
      <c r="F108" s="198"/>
      <c r="G108" s="198">
        <f>D108</f>
        <v>2000</v>
      </c>
      <c r="H108" s="198"/>
      <c r="I108" s="198"/>
      <c r="J108" s="201"/>
      <c r="K108" s="201"/>
      <c r="L108" s="201"/>
      <c r="M108" s="198"/>
      <c r="N108" s="198"/>
      <c r="O108" s="198"/>
      <c r="P108" s="198"/>
      <c r="Q108" s="198"/>
      <c r="R108" s="198"/>
      <c r="S108" s="198"/>
      <c r="T108" s="198"/>
      <c r="U108" s="198"/>
      <c r="V108" s="198"/>
      <c r="W108" s="139"/>
    </row>
    <row r="109" spans="1:23" ht="11.25">
      <c r="A109" s="345"/>
      <c r="B109" s="346"/>
      <c r="C109" s="387" t="s">
        <v>118</v>
      </c>
      <c r="D109" s="367">
        <v>7934</v>
      </c>
      <c r="E109" s="367">
        <v>253720</v>
      </c>
      <c r="F109" s="367"/>
      <c r="G109" s="367">
        <f>D109</f>
        <v>7934</v>
      </c>
      <c r="H109" s="197"/>
      <c r="I109" s="197"/>
      <c r="J109" s="196"/>
      <c r="K109" s="196"/>
      <c r="L109" s="196">
        <v>1987</v>
      </c>
      <c r="M109" s="197">
        <v>340</v>
      </c>
      <c r="N109" s="197">
        <v>892492</v>
      </c>
      <c r="O109" s="197">
        <v>621747</v>
      </c>
      <c r="P109" s="197">
        <f aca="true" t="shared" si="0" ref="P109:P119">L109</f>
        <v>1987</v>
      </c>
      <c r="Q109" s="197"/>
      <c r="R109" s="197"/>
      <c r="S109" s="197"/>
      <c r="T109" s="197"/>
      <c r="U109" s="197"/>
      <c r="V109" s="197"/>
      <c r="W109" s="119"/>
    </row>
    <row r="110" spans="1:23" ht="18" customHeight="1">
      <c r="A110" s="345"/>
      <c r="B110" s="346"/>
      <c r="C110" s="387"/>
      <c r="D110" s="367"/>
      <c r="E110" s="367"/>
      <c r="F110" s="367"/>
      <c r="G110" s="367"/>
      <c r="H110" s="197"/>
      <c r="I110" s="197"/>
      <c r="J110" s="196"/>
      <c r="K110" s="196"/>
      <c r="L110" s="196">
        <v>1984</v>
      </c>
      <c r="M110" s="197">
        <v>298</v>
      </c>
      <c r="N110" s="197">
        <v>130190</v>
      </c>
      <c r="O110" s="197">
        <v>0</v>
      </c>
      <c r="P110" s="197">
        <f t="shared" si="0"/>
        <v>1984</v>
      </c>
      <c r="Q110" s="197"/>
      <c r="R110" s="197"/>
      <c r="S110" s="197"/>
      <c r="T110" s="197"/>
      <c r="U110" s="197"/>
      <c r="V110" s="197"/>
      <c r="W110" s="119"/>
    </row>
    <row r="111" spans="1:23" ht="15" customHeight="1">
      <c r="A111" s="345"/>
      <c r="B111" s="346"/>
      <c r="C111" s="387"/>
      <c r="D111" s="367"/>
      <c r="E111" s="367"/>
      <c r="F111" s="367"/>
      <c r="G111" s="367"/>
      <c r="H111" s="197"/>
      <c r="I111" s="197"/>
      <c r="J111" s="196"/>
      <c r="K111" s="196"/>
      <c r="L111" s="196">
        <v>2018</v>
      </c>
      <c r="M111" s="197">
        <v>873.7</v>
      </c>
      <c r="N111" s="197">
        <v>4607670</v>
      </c>
      <c r="O111" s="197">
        <v>3870443</v>
      </c>
      <c r="P111" s="197">
        <f t="shared" si="0"/>
        <v>2018</v>
      </c>
      <c r="Q111" s="197"/>
      <c r="R111" s="197"/>
      <c r="S111" s="197"/>
      <c r="T111" s="197"/>
      <c r="U111" s="197"/>
      <c r="V111" s="197"/>
      <c r="W111" s="119"/>
    </row>
    <row r="112" spans="1:23" ht="15" customHeight="1">
      <c r="A112" s="345"/>
      <c r="B112" s="346"/>
      <c r="C112" s="387" t="s">
        <v>119</v>
      </c>
      <c r="D112" s="367">
        <v>4211</v>
      </c>
      <c r="E112" s="367">
        <v>170536</v>
      </c>
      <c r="F112" s="367"/>
      <c r="G112" s="367">
        <f>D112</f>
        <v>4211</v>
      </c>
      <c r="H112" s="197"/>
      <c r="I112" s="197"/>
      <c r="J112" s="196"/>
      <c r="K112" s="196"/>
      <c r="L112" s="196">
        <v>1995</v>
      </c>
      <c r="M112" s="197">
        <v>128</v>
      </c>
      <c r="N112" s="197">
        <v>56550</v>
      </c>
      <c r="O112" s="197">
        <v>0</v>
      </c>
      <c r="P112" s="197">
        <f t="shared" si="0"/>
        <v>1995</v>
      </c>
      <c r="Q112" s="197"/>
      <c r="R112" s="197"/>
      <c r="S112" s="197"/>
      <c r="T112" s="197"/>
      <c r="U112" s="197"/>
      <c r="V112" s="197"/>
      <c r="W112" s="119"/>
    </row>
    <row r="113" spans="1:23" ht="17.25" customHeight="1">
      <c r="A113" s="347"/>
      <c r="B113" s="348"/>
      <c r="C113" s="388"/>
      <c r="D113" s="383"/>
      <c r="E113" s="383"/>
      <c r="F113" s="383"/>
      <c r="G113" s="383"/>
      <c r="H113" s="199"/>
      <c r="I113" s="199"/>
      <c r="J113" s="200"/>
      <c r="K113" s="200"/>
      <c r="L113" s="200">
        <v>1995</v>
      </c>
      <c r="M113" s="199">
        <v>132</v>
      </c>
      <c r="N113" s="199">
        <v>58430</v>
      </c>
      <c r="O113" s="199">
        <v>0</v>
      </c>
      <c r="P113" s="199">
        <f t="shared" si="0"/>
        <v>1995</v>
      </c>
      <c r="Q113" s="199"/>
      <c r="R113" s="199"/>
      <c r="S113" s="199"/>
      <c r="T113" s="199"/>
      <c r="U113" s="199"/>
      <c r="V113" s="199"/>
      <c r="W113" s="140"/>
    </row>
    <row r="114" spans="1:23" ht="22.5">
      <c r="A114" s="341">
        <v>25</v>
      </c>
      <c r="B114" s="343" t="s">
        <v>410</v>
      </c>
      <c r="C114" s="46" t="s">
        <v>120</v>
      </c>
      <c r="D114" s="376">
        <v>6010</v>
      </c>
      <c r="E114" s="376">
        <f>766050000/1000</f>
        <v>766050</v>
      </c>
      <c r="F114" s="382"/>
      <c r="G114" s="376">
        <f>D114</f>
        <v>6010</v>
      </c>
      <c r="H114" s="198"/>
      <c r="I114" s="198"/>
      <c r="J114" s="198"/>
      <c r="K114" s="198"/>
      <c r="L114" s="198">
        <v>1999</v>
      </c>
      <c r="M114" s="198">
        <v>640</v>
      </c>
      <c r="N114" s="198">
        <f>541903000/1000</f>
        <v>541903</v>
      </c>
      <c r="O114" s="198">
        <v>65028</v>
      </c>
      <c r="P114" s="198">
        <f t="shared" si="0"/>
        <v>1999</v>
      </c>
      <c r="Q114" s="198"/>
      <c r="R114" s="198"/>
      <c r="S114" s="198"/>
      <c r="T114" s="198"/>
      <c r="U114" s="198"/>
      <c r="V114" s="198"/>
      <c r="W114" s="139"/>
    </row>
    <row r="115" spans="1:23" ht="22.5">
      <c r="A115" s="345"/>
      <c r="B115" s="346"/>
      <c r="C115" s="44" t="s">
        <v>121</v>
      </c>
      <c r="D115" s="384"/>
      <c r="E115" s="384"/>
      <c r="F115" s="367"/>
      <c r="G115" s="384"/>
      <c r="H115" s="197"/>
      <c r="I115" s="197"/>
      <c r="J115" s="197"/>
      <c r="K115" s="197"/>
      <c r="L115" s="197">
        <v>2012</v>
      </c>
      <c r="M115" s="197">
        <v>397</v>
      </c>
      <c r="N115" s="197">
        <f>1945642000/1000</f>
        <v>1945642</v>
      </c>
      <c r="O115" s="197">
        <v>1400862</v>
      </c>
      <c r="P115" s="197">
        <f t="shared" si="0"/>
        <v>2012</v>
      </c>
      <c r="Q115" s="197"/>
      <c r="R115" s="197"/>
      <c r="S115" s="197"/>
      <c r="T115" s="197"/>
      <c r="U115" s="197"/>
      <c r="V115" s="197"/>
      <c r="W115" s="119"/>
    </row>
    <row r="116" spans="1:23" ht="22.5">
      <c r="A116" s="345"/>
      <c r="B116" s="346"/>
      <c r="C116" s="44" t="s">
        <v>74</v>
      </c>
      <c r="D116" s="385"/>
      <c r="E116" s="385"/>
      <c r="F116" s="197"/>
      <c r="G116" s="385"/>
      <c r="H116" s="197"/>
      <c r="I116" s="197"/>
      <c r="J116" s="197"/>
      <c r="K116" s="197"/>
      <c r="L116" s="197">
        <v>2020</v>
      </c>
      <c r="M116" s="194">
        <v>806</v>
      </c>
      <c r="N116" s="194">
        <v>4871166</v>
      </c>
      <c r="O116" s="197">
        <v>4481473</v>
      </c>
      <c r="P116" s="194">
        <v>806</v>
      </c>
      <c r="Q116" s="194"/>
      <c r="R116" s="197"/>
      <c r="S116" s="197"/>
      <c r="T116" s="197"/>
      <c r="U116" s="197"/>
      <c r="V116" s="197"/>
      <c r="W116" s="119"/>
    </row>
    <row r="117" spans="1:23" ht="11.25">
      <c r="A117" s="345"/>
      <c r="B117" s="346"/>
      <c r="C117" s="44" t="s">
        <v>122</v>
      </c>
      <c r="D117" s="197">
        <v>1318</v>
      </c>
      <c r="E117" s="197">
        <f>42176000/1000</f>
        <v>42176</v>
      </c>
      <c r="F117" s="197"/>
      <c r="G117" s="197">
        <f>D117</f>
        <v>1318</v>
      </c>
      <c r="H117" s="197"/>
      <c r="I117" s="197"/>
      <c r="J117" s="197"/>
      <c r="K117" s="197"/>
      <c r="L117" s="197">
        <v>1988</v>
      </c>
      <c r="M117" s="197">
        <v>254</v>
      </c>
      <c r="N117" s="197">
        <f>119323600/1000</f>
        <v>119323.6</v>
      </c>
      <c r="O117" s="197">
        <f>0</f>
        <v>0</v>
      </c>
      <c r="P117" s="197">
        <f t="shared" si="0"/>
        <v>1988</v>
      </c>
      <c r="Q117" s="197"/>
      <c r="R117" s="197"/>
      <c r="S117" s="197"/>
      <c r="T117" s="197"/>
      <c r="U117" s="197"/>
      <c r="V117" s="197"/>
      <c r="W117" s="119"/>
    </row>
    <row r="118" spans="1:23" ht="22.5">
      <c r="A118" s="345"/>
      <c r="B118" s="346"/>
      <c r="C118" s="44" t="s">
        <v>123</v>
      </c>
      <c r="D118" s="197">
        <v>1099</v>
      </c>
      <c r="E118" s="197">
        <f>131800000/1000</f>
        <v>131800</v>
      </c>
      <c r="F118" s="197"/>
      <c r="G118" s="197">
        <f>D118</f>
        <v>1099</v>
      </c>
      <c r="H118" s="197"/>
      <c r="I118" s="197"/>
      <c r="J118" s="197"/>
      <c r="K118" s="197"/>
      <c r="L118" s="197">
        <v>1992</v>
      </c>
      <c r="M118" s="197">
        <v>204</v>
      </c>
      <c r="N118" s="197">
        <f>95992800/1000</f>
        <v>95992.8</v>
      </c>
      <c r="O118" s="197">
        <f>0</f>
        <v>0</v>
      </c>
      <c r="P118" s="197">
        <f t="shared" si="0"/>
        <v>1992</v>
      </c>
      <c r="Q118" s="197"/>
      <c r="R118" s="197"/>
      <c r="S118" s="197"/>
      <c r="T118" s="197"/>
      <c r="U118" s="197"/>
      <c r="V118" s="197"/>
      <c r="W118" s="119"/>
    </row>
    <row r="119" spans="1:23" ht="11.25">
      <c r="A119" s="347"/>
      <c r="B119" s="348"/>
      <c r="C119" s="161" t="s">
        <v>124</v>
      </c>
      <c r="D119" s="199">
        <v>2778</v>
      </c>
      <c r="E119" s="199">
        <f>333360000/1000</f>
        <v>333360</v>
      </c>
      <c r="F119" s="199"/>
      <c r="G119" s="199">
        <f>D119</f>
        <v>2778</v>
      </c>
      <c r="H119" s="199"/>
      <c r="I119" s="199"/>
      <c r="J119" s="199"/>
      <c r="K119" s="199"/>
      <c r="L119" s="199">
        <v>1978</v>
      </c>
      <c r="M119" s="199">
        <v>268</v>
      </c>
      <c r="N119" s="199">
        <f>884891000/1000</f>
        <v>884891</v>
      </c>
      <c r="O119" s="199">
        <v>522576</v>
      </c>
      <c r="P119" s="199">
        <f t="shared" si="0"/>
        <v>1978</v>
      </c>
      <c r="Q119" s="199"/>
      <c r="R119" s="199"/>
      <c r="S119" s="199"/>
      <c r="T119" s="199"/>
      <c r="U119" s="199"/>
      <c r="V119" s="199"/>
      <c r="W119" s="140"/>
    </row>
    <row r="120" spans="1:23" ht="11.25">
      <c r="A120" s="341">
        <v>26</v>
      </c>
      <c r="B120" s="343" t="s">
        <v>411</v>
      </c>
      <c r="C120" s="46" t="s">
        <v>125</v>
      </c>
      <c r="D120" s="198">
        <v>6510</v>
      </c>
      <c r="E120" s="198">
        <v>6376468</v>
      </c>
      <c r="F120" s="198"/>
      <c r="G120" s="198">
        <v>6510</v>
      </c>
      <c r="H120" s="198"/>
      <c r="I120" s="198"/>
      <c r="J120" s="198"/>
      <c r="K120" s="198"/>
      <c r="L120" s="198">
        <v>2008</v>
      </c>
      <c r="M120" s="198">
        <v>1891</v>
      </c>
      <c r="N120" s="198">
        <v>8302307</v>
      </c>
      <c r="O120" s="198">
        <v>5394067</v>
      </c>
      <c r="P120" s="198">
        <v>1891</v>
      </c>
      <c r="Q120" s="198"/>
      <c r="R120" s="198"/>
      <c r="S120" s="198"/>
      <c r="T120" s="198"/>
      <c r="U120" s="198"/>
      <c r="V120" s="198"/>
      <c r="W120" s="139"/>
    </row>
    <row r="121" spans="1:23" ht="11.25">
      <c r="A121" s="345"/>
      <c r="B121" s="346"/>
      <c r="C121" s="44" t="s">
        <v>126</v>
      </c>
      <c r="D121" s="197">
        <v>2275.9</v>
      </c>
      <c r="E121" s="197">
        <v>906200</v>
      </c>
      <c r="F121" s="197"/>
      <c r="G121" s="197">
        <v>2275.9</v>
      </c>
      <c r="H121" s="197"/>
      <c r="I121" s="197"/>
      <c r="J121" s="197"/>
      <c r="K121" s="197"/>
      <c r="L121" s="197">
        <v>2003</v>
      </c>
      <c r="M121" s="197">
        <v>551.3</v>
      </c>
      <c r="N121" s="197">
        <v>284716</v>
      </c>
      <c r="O121" s="197">
        <v>0</v>
      </c>
      <c r="P121" s="197">
        <v>551.3</v>
      </c>
      <c r="Q121" s="197"/>
      <c r="R121" s="197"/>
      <c r="S121" s="197"/>
      <c r="T121" s="197"/>
      <c r="U121" s="197"/>
      <c r="V121" s="197"/>
      <c r="W121" s="119"/>
    </row>
    <row r="122" spans="1:23" ht="22.5">
      <c r="A122" s="353"/>
      <c r="B122" s="354"/>
      <c r="C122" s="166" t="s">
        <v>127</v>
      </c>
      <c r="D122" s="212">
        <v>5232.6</v>
      </c>
      <c r="E122" s="212">
        <v>523300</v>
      </c>
      <c r="F122" s="212"/>
      <c r="G122" s="212">
        <v>5232.6</v>
      </c>
      <c r="H122" s="212"/>
      <c r="I122" s="212"/>
      <c r="J122" s="212"/>
      <c r="K122" s="212"/>
      <c r="L122" s="212">
        <v>1973</v>
      </c>
      <c r="M122" s="212">
        <v>158.18</v>
      </c>
      <c r="N122" s="212">
        <v>754981</v>
      </c>
      <c r="O122" s="212">
        <v>503195</v>
      </c>
      <c r="P122" s="212">
        <v>158.18</v>
      </c>
      <c r="Q122" s="212"/>
      <c r="R122" s="212"/>
      <c r="S122" s="212"/>
      <c r="T122" s="212"/>
      <c r="U122" s="212"/>
      <c r="V122" s="212"/>
      <c r="W122" s="143"/>
    </row>
    <row r="123" spans="1:23" ht="48.75" customHeight="1">
      <c r="A123" s="341">
        <v>27</v>
      </c>
      <c r="B123" s="343" t="s">
        <v>329</v>
      </c>
      <c r="C123" s="46" t="s">
        <v>780</v>
      </c>
      <c r="D123" s="382">
        <v>2778</v>
      </c>
      <c r="E123" s="382">
        <v>2778100</v>
      </c>
      <c r="F123" s="382"/>
      <c r="G123" s="382">
        <f>D123</f>
        <v>2778</v>
      </c>
      <c r="H123" s="198"/>
      <c r="I123" s="198"/>
      <c r="J123" s="201"/>
      <c r="K123" s="201"/>
      <c r="L123" s="201">
        <v>1973</v>
      </c>
      <c r="M123" s="198">
        <v>89</v>
      </c>
      <c r="N123" s="198">
        <f>40138000/1000</f>
        <v>40138</v>
      </c>
      <c r="O123" s="201">
        <v>0</v>
      </c>
      <c r="P123" s="198">
        <f aca="true" t="shared" si="1" ref="P123:P128">L123</f>
        <v>1973</v>
      </c>
      <c r="Q123" s="198"/>
      <c r="R123" s="198"/>
      <c r="S123" s="198"/>
      <c r="T123" s="198"/>
      <c r="U123" s="198"/>
      <c r="V123" s="198"/>
      <c r="W123" s="139"/>
    </row>
    <row r="124" spans="1:23" ht="22.5">
      <c r="A124" s="345"/>
      <c r="B124" s="346"/>
      <c r="C124" s="44" t="s">
        <v>128</v>
      </c>
      <c r="D124" s="367"/>
      <c r="E124" s="367"/>
      <c r="F124" s="367"/>
      <c r="G124" s="367"/>
      <c r="H124" s="197"/>
      <c r="I124" s="197"/>
      <c r="J124" s="196"/>
      <c r="K124" s="196"/>
      <c r="L124" s="196">
        <v>2013</v>
      </c>
      <c r="M124" s="197">
        <v>923</v>
      </c>
      <c r="N124" s="197">
        <f>3914325000/1000</f>
        <v>3914325</v>
      </c>
      <c r="O124" s="196">
        <v>3131460</v>
      </c>
      <c r="P124" s="197">
        <f t="shared" si="1"/>
        <v>2013</v>
      </c>
      <c r="Q124" s="197"/>
      <c r="R124" s="197"/>
      <c r="S124" s="197"/>
      <c r="T124" s="197"/>
      <c r="U124" s="197"/>
      <c r="V124" s="197"/>
      <c r="W124" s="119"/>
    </row>
    <row r="125" spans="1:23" ht="22.5">
      <c r="A125" s="345"/>
      <c r="B125" s="346"/>
      <c r="C125" s="44" t="s">
        <v>129</v>
      </c>
      <c r="D125" s="367"/>
      <c r="E125" s="367"/>
      <c r="F125" s="367"/>
      <c r="G125" s="367"/>
      <c r="H125" s="197"/>
      <c r="I125" s="197"/>
      <c r="J125" s="196"/>
      <c r="K125" s="196"/>
      <c r="L125" s="196">
        <v>1973</v>
      </c>
      <c r="M125" s="197">
        <v>63</v>
      </c>
      <c r="N125" s="197">
        <f>29422000/1000</f>
        <v>29422</v>
      </c>
      <c r="O125" s="196">
        <v>0</v>
      </c>
      <c r="P125" s="197">
        <f t="shared" si="1"/>
        <v>1973</v>
      </c>
      <c r="Q125" s="197"/>
      <c r="R125" s="197"/>
      <c r="S125" s="197"/>
      <c r="T125" s="197"/>
      <c r="U125" s="197"/>
      <c r="V125" s="197"/>
      <c r="W125" s="119"/>
    </row>
    <row r="126" spans="1:23" ht="45">
      <c r="A126" s="345"/>
      <c r="B126" s="346"/>
      <c r="C126" s="44" t="s">
        <v>130</v>
      </c>
      <c r="D126" s="197">
        <v>3692</v>
      </c>
      <c r="E126" s="197">
        <v>1107810</v>
      </c>
      <c r="F126" s="197"/>
      <c r="G126" s="197">
        <f>D126</f>
        <v>3692</v>
      </c>
      <c r="H126" s="197"/>
      <c r="I126" s="197"/>
      <c r="J126" s="196"/>
      <c r="K126" s="196"/>
      <c r="L126" s="196">
        <v>2010</v>
      </c>
      <c r="M126" s="197">
        <v>577</v>
      </c>
      <c r="N126" s="197">
        <v>1391733</v>
      </c>
      <c r="O126" s="196">
        <v>723701</v>
      </c>
      <c r="P126" s="197">
        <f t="shared" si="1"/>
        <v>2010</v>
      </c>
      <c r="Q126" s="197"/>
      <c r="R126" s="197"/>
      <c r="S126" s="197"/>
      <c r="T126" s="197"/>
      <c r="U126" s="197"/>
      <c r="V126" s="197"/>
      <c r="W126" s="119"/>
    </row>
    <row r="127" spans="1:23" ht="33.75">
      <c r="A127" s="345"/>
      <c r="B127" s="346"/>
      <c r="C127" s="44" t="s">
        <v>131</v>
      </c>
      <c r="D127" s="367">
        <v>6375</v>
      </c>
      <c r="E127" s="367">
        <v>2039872</v>
      </c>
      <c r="F127" s="367"/>
      <c r="G127" s="367">
        <f>D127</f>
        <v>6375</v>
      </c>
      <c r="H127" s="197"/>
      <c r="I127" s="197"/>
      <c r="J127" s="196"/>
      <c r="K127" s="196"/>
      <c r="L127" s="196">
        <v>1999</v>
      </c>
      <c r="M127" s="197">
        <v>606</v>
      </c>
      <c r="N127" s="197">
        <v>524300</v>
      </c>
      <c r="O127" s="196">
        <v>41944</v>
      </c>
      <c r="P127" s="197">
        <f t="shared" si="1"/>
        <v>1999</v>
      </c>
      <c r="Q127" s="197"/>
      <c r="R127" s="197"/>
      <c r="S127" s="197"/>
      <c r="T127" s="197"/>
      <c r="U127" s="197"/>
      <c r="V127" s="197"/>
      <c r="W127" s="119"/>
    </row>
    <row r="128" spans="1:23" ht="22.5">
      <c r="A128" s="347"/>
      <c r="B128" s="348"/>
      <c r="C128" s="161" t="s">
        <v>132</v>
      </c>
      <c r="D128" s="383"/>
      <c r="E128" s="383"/>
      <c r="F128" s="383"/>
      <c r="G128" s="383"/>
      <c r="H128" s="199"/>
      <c r="I128" s="199"/>
      <c r="J128" s="200"/>
      <c r="K128" s="200"/>
      <c r="L128" s="200">
        <v>2010</v>
      </c>
      <c r="M128" s="199">
        <v>577</v>
      </c>
      <c r="N128" s="199">
        <v>1315036</v>
      </c>
      <c r="O128" s="200">
        <v>683819</v>
      </c>
      <c r="P128" s="199">
        <f t="shared" si="1"/>
        <v>2010</v>
      </c>
      <c r="Q128" s="199"/>
      <c r="R128" s="199"/>
      <c r="S128" s="199"/>
      <c r="T128" s="199"/>
      <c r="U128" s="199"/>
      <c r="V128" s="199"/>
      <c r="W128" s="140"/>
    </row>
    <row r="129" spans="1:23" ht="33.75">
      <c r="A129" s="349">
        <v>28</v>
      </c>
      <c r="B129" s="350" t="s">
        <v>332</v>
      </c>
      <c r="C129" s="43" t="s">
        <v>133</v>
      </c>
      <c r="D129" s="385">
        <v>10413</v>
      </c>
      <c r="E129" s="385">
        <v>2176317</v>
      </c>
      <c r="F129" s="385"/>
      <c r="G129" s="385">
        <v>10413</v>
      </c>
      <c r="H129" s="195"/>
      <c r="I129" s="195"/>
      <c r="J129" s="195"/>
      <c r="K129" s="195"/>
      <c r="L129" s="195">
        <v>1996</v>
      </c>
      <c r="M129" s="194">
        <v>576</v>
      </c>
      <c r="N129" s="195">
        <v>477705</v>
      </c>
      <c r="O129" s="195"/>
      <c r="P129" s="195">
        <v>576</v>
      </c>
      <c r="Q129" s="194"/>
      <c r="R129" s="195"/>
      <c r="S129" s="195"/>
      <c r="T129" s="195"/>
      <c r="U129" s="195"/>
      <c r="V129" s="195"/>
      <c r="W129" s="118"/>
    </row>
    <row r="130" spans="1:23" ht="22.5">
      <c r="A130" s="345"/>
      <c r="B130" s="346"/>
      <c r="C130" s="44" t="s">
        <v>105</v>
      </c>
      <c r="D130" s="367"/>
      <c r="E130" s="367"/>
      <c r="F130" s="367"/>
      <c r="G130" s="367"/>
      <c r="H130" s="197"/>
      <c r="I130" s="197"/>
      <c r="J130" s="197"/>
      <c r="K130" s="197"/>
      <c r="L130" s="197">
        <v>2011</v>
      </c>
      <c r="M130" s="196">
        <v>560.1</v>
      </c>
      <c r="N130" s="197">
        <v>2390914</v>
      </c>
      <c r="O130" s="197">
        <v>1243275</v>
      </c>
      <c r="P130" s="197">
        <v>560.1</v>
      </c>
      <c r="Q130" s="196"/>
      <c r="R130" s="197"/>
      <c r="S130" s="197"/>
      <c r="T130" s="197"/>
      <c r="U130" s="197"/>
      <c r="V130" s="197"/>
      <c r="W130" s="119"/>
    </row>
    <row r="131" spans="1:23" ht="33.75">
      <c r="A131" s="347"/>
      <c r="B131" s="348"/>
      <c r="C131" s="161" t="s">
        <v>134</v>
      </c>
      <c r="D131" s="199">
        <v>860</v>
      </c>
      <c r="E131" s="199">
        <v>179740</v>
      </c>
      <c r="F131" s="199"/>
      <c r="G131" s="199">
        <v>860</v>
      </c>
      <c r="H131" s="199"/>
      <c r="I131" s="199"/>
      <c r="J131" s="199"/>
      <c r="K131" s="199"/>
      <c r="L131" s="199">
        <v>1972</v>
      </c>
      <c r="M131" s="199">
        <v>192</v>
      </c>
      <c r="N131" s="199">
        <v>193831</v>
      </c>
      <c r="O131" s="199">
        <v>0</v>
      </c>
      <c r="P131" s="199">
        <v>192</v>
      </c>
      <c r="Q131" s="199"/>
      <c r="R131" s="199"/>
      <c r="S131" s="199"/>
      <c r="T131" s="199"/>
      <c r="U131" s="199"/>
      <c r="V131" s="199"/>
      <c r="W131" s="140"/>
    </row>
    <row r="132" spans="1:23" ht="11.25">
      <c r="A132" s="341">
        <v>29</v>
      </c>
      <c r="B132" s="343" t="s">
        <v>414</v>
      </c>
      <c r="C132" s="46" t="s">
        <v>135</v>
      </c>
      <c r="D132" s="198">
        <v>1060</v>
      </c>
      <c r="E132" s="198">
        <v>33920</v>
      </c>
      <c r="F132" s="198"/>
      <c r="G132" s="198">
        <v>1060</v>
      </c>
      <c r="H132" s="198"/>
      <c r="I132" s="198"/>
      <c r="J132" s="198"/>
      <c r="K132" s="198"/>
      <c r="L132" s="198">
        <v>1974</v>
      </c>
      <c r="M132" s="198">
        <v>235.2</v>
      </c>
      <c r="N132" s="198">
        <v>194933</v>
      </c>
      <c r="O132" s="198">
        <v>0</v>
      </c>
      <c r="P132" s="198">
        <v>235.2</v>
      </c>
      <c r="Q132" s="198"/>
      <c r="R132" s="198"/>
      <c r="S132" s="198"/>
      <c r="T132" s="198"/>
      <c r="U132" s="198"/>
      <c r="V132" s="198"/>
      <c r="W132" s="139"/>
    </row>
    <row r="133" spans="1:23" ht="11.25">
      <c r="A133" s="345"/>
      <c r="B133" s="346"/>
      <c r="C133" s="47" t="s">
        <v>135</v>
      </c>
      <c r="D133" s="386">
        <v>8253.5</v>
      </c>
      <c r="E133" s="386">
        <v>21632000</v>
      </c>
      <c r="F133" s="197"/>
      <c r="G133" s="386">
        <f>D133</f>
        <v>8253.5</v>
      </c>
      <c r="H133" s="197"/>
      <c r="I133" s="197"/>
      <c r="J133" s="197"/>
      <c r="K133" s="197"/>
      <c r="L133" s="197">
        <v>2013</v>
      </c>
      <c r="M133" s="197">
        <v>1313.86</v>
      </c>
      <c r="N133" s="197">
        <v>6842941</v>
      </c>
      <c r="O133" s="197">
        <v>4653200</v>
      </c>
      <c r="P133" s="197">
        <v>1313.86</v>
      </c>
      <c r="Q133" s="197"/>
      <c r="R133" s="197"/>
      <c r="S133" s="197"/>
      <c r="T133" s="197"/>
      <c r="U133" s="197"/>
      <c r="V133" s="197"/>
      <c r="W133" s="119"/>
    </row>
    <row r="134" spans="1:23" ht="25.5" customHeight="1">
      <c r="A134" s="353"/>
      <c r="B134" s="354"/>
      <c r="C134" s="44" t="s">
        <v>415</v>
      </c>
      <c r="D134" s="385"/>
      <c r="E134" s="385"/>
      <c r="F134" s="194"/>
      <c r="G134" s="385"/>
      <c r="H134" s="194"/>
      <c r="I134" s="194"/>
      <c r="J134" s="194"/>
      <c r="K134" s="194"/>
      <c r="L134" s="194">
        <v>2020</v>
      </c>
      <c r="M134" s="194">
        <v>1347</v>
      </c>
      <c r="N134" s="194">
        <v>7368285</v>
      </c>
      <c r="O134" s="194">
        <v>6778822</v>
      </c>
      <c r="P134" s="212">
        <v>1347</v>
      </c>
      <c r="Q134" s="212"/>
      <c r="R134" s="212"/>
      <c r="S134" s="212"/>
      <c r="T134" s="212"/>
      <c r="U134" s="212"/>
      <c r="V134" s="212"/>
      <c r="W134" s="143"/>
    </row>
    <row r="135" spans="1:23" ht="11.25">
      <c r="A135" s="347"/>
      <c r="B135" s="348"/>
      <c r="C135" s="48" t="s">
        <v>135</v>
      </c>
      <c r="D135" s="199">
        <v>14899</v>
      </c>
      <c r="E135" s="199">
        <v>628000</v>
      </c>
      <c r="F135" s="199"/>
      <c r="G135" s="199">
        <v>14899</v>
      </c>
      <c r="H135" s="199"/>
      <c r="I135" s="199"/>
      <c r="J135" s="199"/>
      <c r="K135" s="199"/>
      <c r="L135" s="199">
        <v>1984</v>
      </c>
      <c r="M135" s="199">
        <v>524.8</v>
      </c>
      <c r="N135" s="199">
        <v>234530</v>
      </c>
      <c r="O135" s="199">
        <v>0</v>
      </c>
      <c r="P135" s="199">
        <v>524.8</v>
      </c>
      <c r="Q135" s="199"/>
      <c r="R135" s="199"/>
      <c r="S135" s="199"/>
      <c r="T135" s="199"/>
      <c r="U135" s="199"/>
      <c r="V135" s="199"/>
      <c r="W135" s="140"/>
    </row>
    <row r="136" spans="1:23" ht="12.75" customHeight="1">
      <c r="A136" s="341">
        <v>30</v>
      </c>
      <c r="B136" s="343" t="s">
        <v>416</v>
      </c>
      <c r="C136" s="46" t="s">
        <v>136</v>
      </c>
      <c r="D136" s="198">
        <v>7864</v>
      </c>
      <c r="E136" s="198">
        <v>7864000</v>
      </c>
      <c r="F136" s="198"/>
      <c r="G136" s="198">
        <v>7864</v>
      </c>
      <c r="H136" s="201"/>
      <c r="I136" s="201"/>
      <c r="J136" s="201"/>
      <c r="K136" s="201"/>
      <c r="L136" s="201">
        <v>2013</v>
      </c>
      <c r="M136" s="201">
        <v>910</v>
      </c>
      <c r="N136" s="201">
        <v>5005305</v>
      </c>
      <c r="O136" s="201">
        <v>3804032</v>
      </c>
      <c r="P136" s="198">
        <v>910</v>
      </c>
      <c r="Q136" s="201"/>
      <c r="R136" s="198"/>
      <c r="S136" s="198"/>
      <c r="T136" s="198"/>
      <c r="U136" s="198"/>
      <c r="V136" s="198"/>
      <c r="W136" s="139"/>
    </row>
    <row r="137" spans="1:23" ht="12" customHeight="1">
      <c r="A137" s="347"/>
      <c r="B137" s="348"/>
      <c r="C137" s="161" t="s">
        <v>137</v>
      </c>
      <c r="D137" s="199">
        <v>2448</v>
      </c>
      <c r="E137" s="199">
        <v>209056</v>
      </c>
      <c r="F137" s="199"/>
      <c r="G137" s="199">
        <v>2448</v>
      </c>
      <c r="H137" s="200"/>
      <c r="I137" s="200"/>
      <c r="J137" s="200"/>
      <c r="K137" s="200"/>
      <c r="L137" s="200">
        <v>1986</v>
      </c>
      <c r="M137" s="200">
        <v>445</v>
      </c>
      <c r="N137" s="200">
        <v>209056</v>
      </c>
      <c r="O137" s="200">
        <v>0</v>
      </c>
      <c r="P137" s="199">
        <v>445</v>
      </c>
      <c r="Q137" s="200"/>
      <c r="R137" s="199"/>
      <c r="S137" s="199"/>
      <c r="T137" s="199"/>
      <c r="U137" s="199"/>
      <c r="V137" s="199"/>
      <c r="W137" s="140"/>
    </row>
    <row r="138" spans="1:23" ht="22.5">
      <c r="A138" s="341">
        <v>31</v>
      </c>
      <c r="B138" s="343" t="s">
        <v>467</v>
      </c>
      <c r="C138" s="160" t="s">
        <v>468</v>
      </c>
      <c r="D138" s="382">
        <v>6839</v>
      </c>
      <c r="E138" s="382">
        <v>287238</v>
      </c>
      <c r="F138" s="382"/>
      <c r="G138" s="382">
        <v>6839</v>
      </c>
      <c r="H138" s="198"/>
      <c r="I138" s="198"/>
      <c r="J138" s="198"/>
      <c r="K138" s="198"/>
      <c r="L138" s="198">
        <v>2000</v>
      </c>
      <c r="M138" s="198">
        <v>447</v>
      </c>
      <c r="N138" s="198">
        <v>466507</v>
      </c>
      <c r="O138" s="198">
        <v>62974</v>
      </c>
      <c r="P138" s="198">
        <v>447</v>
      </c>
      <c r="Q138" s="198"/>
      <c r="R138" s="198"/>
      <c r="S138" s="198"/>
      <c r="T138" s="198"/>
      <c r="U138" s="198"/>
      <c r="V138" s="198"/>
      <c r="W138" s="139"/>
    </row>
    <row r="139" spans="1:23" ht="22.5">
      <c r="A139" s="345"/>
      <c r="B139" s="346"/>
      <c r="C139" s="47" t="s">
        <v>138</v>
      </c>
      <c r="D139" s="367"/>
      <c r="E139" s="367"/>
      <c r="F139" s="367"/>
      <c r="G139" s="367"/>
      <c r="H139" s="197"/>
      <c r="I139" s="197"/>
      <c r="J139" s="197"/>
      <c r="K139" s="197"/>
      <c r="L139" s="197">
        <v>2012</v>
      </c>
      <c r="M139" s="197">
        <v>397</v>
      </c>
      <c r="N139" s="197">
        <v>1818924</v>
      </c>
      <c r="O139" s="197">
        <v>118639</v>
      </c>
      <c r="P139" s="197">
        <v>397</v>
      </c>
      <c r="Q139" s="197"/>
      <c r="R139" s="197"/>
      <c r="S139" s="197"/>
      <c r="T139" s="197"/>
      <c r="U139" s="197"/>
      <c r="V139" s="197"/>
      <c r="W139" s="119"/>
    </row>
    <row r="140" spans="1:23" ht="22.5">
      <c r="A140" s="345"/>
      <c r="B140" s="346"/>
      <c r="C140" s="44" t="s">
        <v>139</v>
      </c>
      <c r="D140" s="197">
        <v>3504</v>
      </c>
      <c r="E140" s="197">
        <v>1401600</v>
      </c>
      <c r="F140" s="197"/>
      <c r="G140" s="197">
        <v>3504</v>
      </c>
      <c r="H140" s="197"/>
      <c r="I140" s="197"/>
      <c r="J140" s="197"/>
      <c r="K140" s="197"/>
      <c r="L140" s="197">
        <v>1984</v>
      </c>
      <c r="M140" s="197">
        <v>205</v>
      </c>
      <c r="N140" s="197">
        <v>205791</v>
      </c>
      <c r="O140" s="197"/>
      <c r="P140" s="197">
        <v>205</v>
      </c>
      <c r="Q140" s="197"/>
      <c r="R140" s="197"/>
      <c r="S140" s="197"/>
      <c r="T140" s="197"/>
      <c r="U140" s="197"/>
      <c r="V140" s="197"/>
      <c r="W140" s="119"/>
    </row>
    <row r="141" spans="1:23" ht="22.5">
      <c r="A141" s="347"/>
      <c r="B141" s="348"/>
      <c r="C141" s="161" t="s">
        <v>140</v>
      </c>
      <c r="D141" s="199">
        <v>2336</v>
      </c>
      <c r="E141" s="199">
        <v>98112</v>
      </c>
      <c r="F141" s="199"/>
      <c r="G141" s="199">
        <v>2336</v>
      </c>
      <c r="H141" s="199"/>
      <c r="I141" s="199"/>
      <c r="J141" s="199"/>
      <c r="K141" s="199"/>
      <c r="L141" s="199">
        <v>1984</v>
      </c>
      <c r="M141" s="199">
        <v>345</v>
      </c>
      <c r="N141" s="199">
        <f>161915+316997</f>
        <v>478912</v>
      </c>
      <c r="O141" s="199">
        <v>221023</v>
      </c>
      <c r="P141" s="199">
        <v>345</v>
      </c>
      <c r="Q141" s="199"/>
      <c r="R141" s="199"/>
      <c r="S141" s="199"/>
      <c r="T141" s="199"/>
      <c r="U141" s="199"/>
      <c r="V141" s="199"/>
      <c r="W141" s="140"/>
    </row>
    <row r="142" spans="1:23" ht="33.75">
      <c r="A142" s="341">
        <v>32</v>
      </c>
      <c r="B142" s="343" t="s">
        <v>338</v>
      </c>
      <c r="C142" s="165" t="s">
        <v>781</v>
      </c>
      <c r="D142" s="382">
        <v>7125</v>
      </c>
      <c r="E142" s="382">
        <v>5542200</v>
      </c>
      <c r="F142" s="382"/>
      <c r="G142" s="382">
        <v>7125</v>
      </c>
      <c r="H142" s="201"/>
      <c r="I142" s="201"/>
      <c r="J142" s="201"/>
      <c r="K142" s="201"/>
      <c r="L142" s="201" t="s">
        <v>141</v>
      </c>
      <c r="M142" s="201">
        <v>794</v>
      </c>
      <c r="N142" s="201">
        <v>1921728</v>
      </c>
      <c r="O142" s="201">
        <v>1229906</v>
      </c>
      <c r="P142" s="198">
        <v>794</v>
      </c>
      <c r="Q142" s="201"/>
      <c r="R142" s="198"/>
      <c r="S142" s="198"/>
      <c r="T142" s="198"/>
      <c r="U142" s="198"/>
      <c r="V142" s="198"/>
      <c r="W142" s="139"/>
    </row>
    <row r="143" spans="1:23" ht="15" customHeight="1">
      <c r="A143" s="345"/>
      <c r="B143" s="346"/>
      <c r="C143" s="165" t="s">
        <v>782</v>
      </c>
      <c r="D143" s="367"/>
      <c r="E143" s="367"/>
      <c r="F143" s="367"/>
      <c r="G143" s="367"/>
      <c r="H143" s="196"/>
      <c r="I143" s="196"/>
      <c r="J143" s="196"/>
      <c r="K143" s="196"/>
      <c r="L143" s="196">
        <v>2001</v>
      </c>
      <c r="M143" s="196">
        <v>8</v>
      </c>
      <c r="N143" s="196">
        <v>12908</v>
      </c>
      <c r="O143" s="196">
        <v>0</v>
      </c>
      <c r="P143" s="197">
        <v>8</v>
      </c>
      <c r="Q143" s="196"/>
      <c r="R143" s="197"/>
      <c r="S143" s="197"/>
      <c r="T143" s="197"/>
      <c r="U143" s="197"/>
      <c r="V143" s="197"/>
      <c r="W143" s="119"/>
    </row>
    <row r="144" spans="1:23" ht="23.25" customHeight="1">
      <c r="A144" s="345"/>
      <c r="B144" s="346"/>
      <c r="C144" s="165" t="s">
        <v>783</v>
      </c>
      <c r="D144" s="367"/>
      <c r="E144" s="367"/>
      <c r="F144" s="367"/>
      <c r="G144" s="367"/>
      <c r="H144" s="196"/>
      <c r="I144" s="196"/>
      <c r="J144" s="196"/>
      <c r="K144" s="196"/>
      <c r="L144" s="196">
        <v>1999</v>
      </c>
      <c r="M144" s="196">
        <v>1250</v>
      </c>
      <c r="N144" s="196">
        <v>554974</v>
      </c>
      <c r="O144" s="196">
        <v>155393</v>
      </c>
      <c r="P144" s="197">
        <v>1250</v>
      </c>
      <c r="Q144" s="196"/>
      <c r="R144" s="197"/>
      <c r="S144" s="197"/>
      <c r="T144" s="197"/>
      <c r="U144" s="197"/>
      <c r="V144" s="197"/>
      <c r="W144" s="119"/>
    </row>
    <row r="145" spans="1:23" ht="33.75">
      <c r="A145" s="345"/>
      <c r="B145" s="346"/>
      <c r="C145" s="44" t="s">
        <v>784</v>
      </c>
      <c r="D145" s="197">
        <v>2513</v>
      </c>
      <c r="E145" s="197">
        <v>29960</v>
      </c>
      <c r="F145" s="197"/>
      <c r="G145" s="197">
        <v>2513</v>
      </c>
      <c r="H145" s="196"/>
      <c r="I145" s="196"/>
      <c r="J145" s="196"/>
      <c r="K145" s="196"/>
      <c r="L145" s="196">
        <v>1981</v>
      </c>
      <c r="M145" s="196">
        <v>125</v>
      </c>
      <c r="N145" s="196">
        <v>74400</v>
      </c>
      <c r="O145" s="196">
        <v>0</v>
      </c>
      <c r="P145" s="197">
        <v>125</v>
      </c>
      <c r="Q145" s="196"/>
      <c r="R145" s="197"/>
      <c r="S145" s="197"/>
      <c r="T145" s="197"/>
      <c r="U145" s="197"/>
      <c r="V145" s="197"/>
      <c r="W145" s="119"/>
    </row>
    <row r="146" spans="1:23" ht="22.5">
      <c r="A146" s="345"/>
      <c r="B146" s="346"/>
      <c r="C146" s="44" t="s">
        <v>785</v>
      </c>
      <c r="D146" s="197">
        <v>2512</v>
      </c>
      <c r="E146" s="197">
        <v>128750</v>
      </c>
      <c r="F146" s="197"/>
      <c r="G146" s="197">
        <v>2512</v>
      </c>
      <c r="H146" s="196"/>
      <c r="I146" s="196"/>
      <c r="J146" s="196"/>
      <c r="K146" s="196"/>
      <c r="L146" s="196">
        <v>1990</v>
      </c>
      <c r="M146" s="196">
        <v>336</v>
      </c>
      <c r="N146" s="196">
        <v>712076</v>
      </c>
      <c r="O146" s="196">
        <v>363960</v>
      </c>
      <c r="P146" s="197">
        <v>336</v>
      </c>
      <c r="Q146" s="196"/>
      <c r="R146" s="197"/>
      <c r="S146" s="197"/>
      <c r="T146" s="197"/>
      <c r="U146" s="197"/>
      <c r="V146" s="197"/>
      <c r="W146" s="119"/>
    </row>
    <row r="147" spans="1:23" ht="33.75">
      <c r="A147" s="347"/>
      <c r="B147" s="348"/>
      <c r="C147" s="161" t="s">
        <v>786</v>
      </c>
      <c r="D147" s="199">
        <v>3710</v>
      </c>
      <c r="E147" s="199">
        <v>191400</v>
      </c>
      <c r="F147" s="199"/>
      <c r="G147" s="199">
        <v>3710</v>
      </c>
      <c r="H147" s="200"/>
      <c r="I147" s="200"/>
      <c r="J147" s="200"/>
      <c r="K147" s="200"/>
      <c r="L147" s="200">
        <v>1976</v>
      </c>
      <c r="M147" s="200">
        <v>227</v>
      </c>
      <c r="N147" s="200">
        <v>915491</v>
      </c>
      <c r="O147" s="199">
        <v>663135</v>
      </c>
      <c r="P147" s="199">
        <v>227</v>
      </c>
      <c r="Q147" s="200"/>
      <c r="R147" s="199"/>
      <c r="S147" s="199"/>
      <c r="T147" s="199"/>
      <c r="U147" s="199"/>
      <c r="V147" s="199"/>
      <c r="W147" s="140"/>
    </row>
    <row r="148" spans="1:23" ht="33.75">
      <c r="A148" s="341">
        <v>33</v>
      </c>
      <c r="B148" s="343" t="s">
        <v>339</v>
      </c>
      <c r="C148" s="46" t="s">
        <v>142</v>
      </c>
      <c r="D148" s="382">
        <v>8550.2</v>
      </c>
      <c r="E148" s="382">
        <v>1197028</v>
      </c>
      <c r="F148" s="382"/>
      <c r="G148" s="382">
        <v>8550.2</v>
      </c>
      <c r="H148" s="198"/>
      <c r="I148" s="198"/>
      <c r="J148" s="198"/>
      <c r="K148" s="198"/>
      <c r="L148" s="198">
        <v>1998</v>
      </c>
      <c r="M148" s="198">
        <v>702.24</v>
      </c>
      <c r="N148" s="198">
        <v>647125</v>
      </c>
      <c r="O148" s="198">
        <v>25885</v>
      </c>
      <c r="P148" s="198">
        <v>702.24</v>
      </c>
      <c r="Q148" s="198"/>
      <c r="R148" s="198"/>
      <c r="S148" s="198"/>
      <c r="T148" s="198"/>
      <c r="U148" s="198"/>
      <c r="V148" s="198"/>
      <c r="W148" s="139"/>
    </row>
    <row r="149" spans="1:23" ht="22.5">
      <c r="A149" s="345"/>
      <c r="B149" s="346"/>
      <c r="C149" s="44" t="s">
        <v>143</v>
      </c>
      <c r="D149" s="367"/>
      <c r="E149" s="367"/>
      <c r="F149" s="367"/>
      <c r="G149" s="367"/>
      <c r="H149" s="197"/>
      <c r="I149" s="197"/>
      <c r="J149" s="197"/>
      <c r="K149" s="197"/>
      <c r="L149" s="197">
        <v>1998</v>
      </c>
      <c r="M149" s="197">
        <v>409.64</v>
      </c>
      <c r="N149" s="197">
        <v>377485</v>
      </c>
      <c r="O149" s="197">
        <v>15099</v>
      </c>
      <c r="P149" s="197">
        <v>409.64</v>
      </c>
      <c r="Q149" s="197"/>
      <c r="R149" s="197"/>
      <c r="S149" s="197"/>
      <c r="T149" s="197"/>
      <c r="U149" s="197"/>
      <c r="V149" s="197"/>
      <c r="W149" s="119"/>
    </row>
    <row r="150" spans="1:23" ht="11.25">
      <c r="A150" s="345"/>
      <c r="B150" s="346"/>
      <c r="C150" s="44" t="s">
        <v>469</v>
      </c>
      <c r="D150" s="367">
        <v>3797.3</v>
      </c>
      <c r="E150" s="367">
        <v>189105</v>
      </c>
      <c r="F150" s="367"/>
      <c r="G150" s="367">
        <v>189105</v>
      </c>
      <c r="H150" s="197"/>
      <c r="I150" s="197"/>
      <c r="J150" s="197"/>
      <c r="K150" s="197"/>
      <c r="L150" s="197"/>
      <c r="M150" s="197"/>
      <c r="N150" s="197"/>
      <c r="O150" s="197"/>
      <c r="P150" s="197"/>
      <c r="Q150" s="197"/>
      <c r="R150" s="197"/>
      <c r="S150" s="197"/>
      <c r="T150" s="197"/>
      <c r="U150" s="197"/>
      <c r="V150" s="197"/>
      <c r="W150" s="119"/>
    </row>
    <row r="151" spans="1:23" ht="15" customHeight="1">
      <c r="A151" s="345"/>
      <c r="B151" s="346"/>
      <c r="C151" s="44" t="s">
        <v>103</v>
      </c>
      <c r="D151" s="367"/>
      <c r="E151" s="367"/>
      <c r="F151" s="367"/>
      <c r="G151" s="367"/>
      <c r="H151" s="197"/>
      <c r="I151" s="197"/>
      <c r="J151" s="197"/>
      <c r="K151" s="197"/>
      <c r="L151" s="197">
        <v>1997</v>
      </c>
      <c r="M151" s="197">
        <v>157.5</v>
      </c>
      <c r="N151" s="197">
        <v>138713</v>
      </c>
      <c r="O151" s="197"/>
      <c r="P151" s="197">
        <v>157.5</v>
      </c>
      <c r="Q151" s="197"/>
      <c r="R151" s="197"/>
      <c r="S151" s="197"/>
      <c r="T151" s="197"/>
      <c r="U151" s="197"/>
      <c r="V151" s="197"/>
      <c r="W151" s="119"/>
    </row>
    <row r="152" spans="1:23" ht="22.5">
      <c r="A152" s="347"/>
      <c r="B152" s="348"/>
      <c r="C152" s="161" t="s">
        <v>144</v>
      </c>
      <c r="D152" s="199">
        <v>2165</v>
      </c>
      <c r="E152" s="199">
        <v>858800</v>
      </c>
      <c r="F152" s="199"/>
      <c r="G152" s="199">
        <v>2165</v>
      </c>
      <c r="H152" s="199"/>
      <c r="I152" s="199"/>
      <c r="J152" s="199"/>
      <c r="K152" s="199"/>
      <c r="L152" s="199">
        <v>2010</v>
      </c>
      <c r="M152" s="199">
        <v>586.8</v>
      </c>
      <c r="N152" s="199">
        <v>1912955</v>
      </c>
      <c r="O152" s="199">
        <v>994736</v>
      </c>
      <c r="P152" s="199">
        <v>586.8</v>
      </c>
      <c r="Q152" s="199"/>
      <c r="R152" s="199"/>
      <c r="S152" s="199"/>
      <c r="T152" s="199"/>
      <c r="U152" s="199"/>
      <c r="V152" s="199"/>
      <c r="W152" s="140"/>
    </row>
    <row r="153" spans="1:23" ht="22.5">
      <c r="A153" s="351">
        <v>34</v>
      </c>
      <c r="B153" s="343" t="s">
        <v>419</v>
      </c>
      <c r="C153" s="46" t="s">
        <v>145</v>
      </c>
      <c r="D153" s="198">
        <v>2939</v>
      </c>
      <c r="E153" s="198">
        <v>201312</v>
      </c>
      <c r="F153" s="198"/>
      <c r="G153" s="198">
        <v>2939</v>
      </c>
      <c r="H153" s="198"/>
      <c r="I153" s="198"/>
      <c r="J153" s="198"/>
      <c r="K153" s="198"/>
      <c r="L153" s="198">
        <v>2001</v>
      </c>
      <c r="M153" s="198">
        <v>190.89</v>
      </c>
      <c r="N153" s="198">
        <v>135168</v>
      </c>
      <c r="O153" s="198">
        <v>0</v>
      </c>
      <c r="P153" s="198">
        <v>190.89</v>
      </c>
      <c r="Q153" s="198"/>
      <c r="R153" s="198"/>
      <c r="S153" s="198"/>
      <c r="T153" s="198"/>
      <c r="U153" s="198"/>
      <c r="V153" s="198"/>
      <c r="W153" s="120"/>
    </row>
    <row r="154" spans="1:23" ht="22.5">
      <c r="A154" s="342"/>
      <c r="B154" s="346"/>
      <c r="C154" s="44" t="s">
        <v>146</v>
      </c>
      <c r="D154" s="197">
        <v>2614</v>
      </c>
      <c r="E154" s="197">
        <v>1343850</v>
      </c>
      <c r="F154" s="197"/>
      <c r="G154" s="197">
        <v>2614</v>
      </c>
      <c r="H154" s="197"/>
      <c r="I154" s="197"/>
      <c r="J154" s="197"/>
      <c r="K154" s="197"/>
      <c r="L154" s="197">
        <v>1983</v>
      </c>
      <c r="M154" s="197">
        <v>338.58</v>
      </c>
      <c r="N154" s="197">
        <v>159132</v>
      </c>
      <c r="O154" s="197">
        <v>0</v>
      </c>
      <c r="P154" s="197">
        <v>338.58</v>
      </c>
      <c r="Q154" s="197"/>
      <c r="R154" s="197"/>
      <c r="S154" s="197"/>
      <c r="T154" s="197"/>
      <c r="U154" s="197"/>
      <c r="V154" s="197"/>
      <c r="W154" s="121"/>
    </row>
    <row r="155" spans="1:23" ht="22.5">
      <c r="A155" s="342"/>
      <c r="B155" s="346"/>
      <c r="C155" s="44" t="s">
        <v>147</v>
      </c>
      <c r="D155" s="367">
        <v>2938.9</v>
      </c>
      <c r="E155" s="367">
        <v>395715</v>
      </c>
      <c r="F155" s="367"/>
      <c r="G155" s="367">
        <v>2638</v>
      </c>
      <c r="H155" s="197"/>
      <c r="I155" s="197"/>
      <c r="J155" s="197"/>
      <c r="K155" s="197"/>
      <c r="L155" s="197">
        <v>1983</v>
      </c>
      <c r="M155" s="197">
        <v>269.99</v>
      </c>
      <c r="N155" s="197">
        <v>293276</v>
      </c>
      <c r="O155" s="197">
        <v>0</v>
      </c>
      <c r="P155" s="197">
        <v>269.99</v>
      </c>
      <c r="Q155" s="197"/>
      <c r="R155" s="197"/>
      <c r="S155" s="197"/>
      <c r="T155" s="197"/>
      <c r="U155" s="197"/>
      <c r="V155" s="197"/>
      <c r="W155" s="121"/>
    </row>
    <row r="156" spans="1:23" ht="22.5">
      <c r="A156" s="342"/>
      <c r="B156" s="346"/>
      <c r="C156" s="44" t="s">
        <v>148</v>
      </c>
      <c r="D156" s="367"/>
      <c r="E156" s="367"/>
      <c r="F156" s="367"/>
      <c r="G156" s="367"/>
      <c r="H156" s="197"/>
      <c r="I156" s="197"/>
      <c r="J156" s="197"/>
      <c r="K156" s="197"/>
      <c r="L156" s="197">
        <v>1995</v>
      </c>
      <c r="M156" s="197">
        <v>67.23</v>
      </c>
      <c r="N156" s="197">
        <v>31598</v>
      </c>
      <c r="O156" s="197">
        <v>0</v>
      </c>
      <c r="P156" s="197">
        <v>67.23</v>
      </c>
      <c r="Q156" s="197"/>
      <c r="R156" s="197"/>
      <c r="S156" s="197"/>
      <c r="T156" s="197"/>
      <c r="U156" s="197"/>
      <c r="V156" s="197"/>
      <c r="W156" s="121"/>
    </row>
    <row r="157" spans="1:23" ht="33.75">
      <c r="A157" s="352"/>
      <c r="B157" s="38"/>
      <c r="C157" s="161" t="s">
        <v>470</v>
      </c>
      <c r="D157" s="199">
        <v>5400</v>
      </c>
      <c r="E157" s="199">
        <v>756000</v>
      </c>
      <c r="F157" s="199"/>
      <c r="G157" s="199">
        <v>5400</v>
      </c>
      <c r="H157" s="199"/>
      <c r="I157" s="199"/>
      <c r="J157" s="199"/>
      <c r="K157" s="199"/>
      <c r="L157" s="199">
        <v>2010</v>
      </c>
      <c r="M157" s="199">
        <v>482</v>
      </c>
      <c r="N157" s="199">
        <v>1990703</v>
      </c>
      <c r="O157" s="199">
        <v>1034166</v>
      </c>
      <c r="P157" s="199">
        <v>482</v>
      </c>
      <c r="Q157" s="199"/>
      <c r="R157" s="199"/>
      <c r="S157" s="199"/>
      <c r="T157" s="199"/>
      <c r="U157" s="199"/>
      <c r="V157" s="199"/>
      <c r="W157" s="122"/>
    </row>
    <row r="158" spans="1:23" ht="22.5">
      <c r="A158" s="85">
        <v>35</v>
      </c>
      <c r="B158" s="142" t="s">
        <v>333</v>
      </c>
      <c r="C158" s="167" t="s">
        <v>55</v>
      </c>
      <c r="D158" s="215">
        <v>5433</v>
      </c>
      <c r="E158" s="215">
        <v>813720</v>
      </c>
      <c r="F158" s="215"/>
      <c r="G158" s="215">
        <v>5433</v>
      </c>
      <c r="H158" s="215"/>
      <c r="I158" s="215"/>
      <c r="J158" s="215"/>
      <c r="K158" s="215"/>
      <c r="L158" s="210">
        <v>2009</v>
      </c>
      <c r="M158" s="215">
        <v>1602</v>
      </c>
      <c r="N158" s="215">
        <v>2828793</v>
      </c>
      <c r="O158" s="215">
        <v>990078</v>
      </c>
      <c r="P158" s="215">
        <v>1602</v>
      </c>
      <c r="Q158" s="215"/>
      <c r="R158" s="215"/>
      <c r="S158" s="215"/>
      <c r="T158" s="215"/>
      <c r="U158" s="215"/>
      <c r="V158" s="215"/>
      <c r="W158" s="123"/>
    </row>
    <row r="159" spans="1:23" ht="21.75" customHeight="1">
      <c r="A159" s="341">
        <v>36</v>
      </c>
      <c r="B159" s="343" t="s">
        <v>420</v>
      </c>
      <c r="C159" s="46" t="s">
        <v>433</v>
      </c>
      <c r="D159" s="382">
        <v>6193.4</v>
      </c>
      <c r="E159" s="382">
        <v>13006</v>
      </c>
      <c r="F159" s="382"/>
      <c r="G159" s="382">
        <v>6193.4</v>
      </c>
      <c r="H159" s="198"/>
      <c r="I159" s="198"/>
      <c r="J159" s="198"/>
      <c r="K159" s="198"/>
      <c r="L159" s="201">
        <v>2021</v>
      </c>
      <c r="M159" s="201">
        <v>665.54</v>
      </c>
      <c r="N159" s="201">
        <v>4194659</v>
      </c>
      <c r="O159" s="198">
        <f>N159</f>
        <v>4194659</v>
      </c>
      <c r="P159" s="201">
        <v>665.54</v>
      </c>
      <c r="Q159" s="198"/>
      <c r="R159" s="198"/>
      <c r="S159" s="198"/>
      <c r="T159" s="198"/>
      <c r="U159" s="198"/>
      <c r="V159" s="198"/>
      <c r="W159" s="120"/>
    </row>
    <row r="160" spans="1:23" ht="14.25" customHeight="1">
      <c r="A160" s="345"/>
      <c r="B160" s="346"/>
      <c r="C160" s="44" t="s">
        <v>149</v>
      </c>
      <c r="D160" s="367"/>
      <c r="E160" s="367"/>
      <c r="F160" s="367"/>
      <c r="G160" s="367"/>
      <c r="H160" s="197"/>
      <c r="I160" s="197"/>
      <c r="J160" s="197"/>
      <c r="K160" s="197"/>
      <c r="L160" s="197">
        <v>1994</v>
      </c>
      <c r="M160" s="197">
        <v>91</v>
      </c>
      <c r="N160" s="197">
        <v>68763</v>
      </c>
      <c r="O160" s="197">
        <v>0</v>
      </c>
      <c r="P160" s="197">
        <v>91</v>
      </c>
      <c r="Q160" s="197"/>
      <c r="R160" s="197"/>
      <c r="S160" s="197"/>
      <c r="T160" s="197"/>
      <c r="U160" s="197"/>
      <c r="V160" s="197"/>
      <c r="W160" s="119"/>
    </row>
    <row r="161" spans="1:23" ht="22.5">
      <c r="A161" s="345"/>
      <c r="B161" s="346"/>
      <c r="C161" s="44" t="s">
        <v>150</v>
      </c>
      <c r="D161" s="367"/>
      <c r="E161" s="367"/>
      <c r="F161" s="367"/>
      <c r="G161" s="367"/>
      <c r="H161" s="197"/>
      <c r="I161" s="197"/>
      <c r="J161" s="197"/>
      <c r="K161" s="197"/>
      <c r="L161" s="197">
        <v>2007</v>
      </c>
      <c r="M161" s="197">
        <v>433</v>
      </c>
      <c r="N161" s="197">
        <v>928502</v>
      </c>
      <c r="O161" s="197">
        <v>444981</v>
      </c>
      <c r="P161" s="197">
        <v>433</v>
      </c>
      <c r="Q161" s="197"/>
      <c r="R161" s="197"/>
      <c r="S161" s="197"/>
      <c r="T161" s="197"/>
      <c r="U161" s="197"/>
      <c r="V161" s="197"/>
      <c r="W161" s="119"/>
    </row>
    <row r="162" spans="1:23" ht="22.5">
      <c r="A162" s="347"/>
      <c r="B162" s="348"/>
      <c r="C162" s="161" t="s">
        <v>151</v>
      </c>
      <c r="D162" s="383"/>
      <c r="E162" s="383"/>
      <c r="F162" s="383"/>
      <c r="G162" s="383"/>
      <c r="H162" s="199"/>
      <c r="I162" s="199"/>
      <c r="J162" s="199"/>
      <c r="K162" s="199"/>
      <c r="L162" s="199">
        <v>2010</v>
      </c>
      <c r="M162" s="199">
        <v>577</v>
      </c>
      <c r="N162" s="199">
        <v>1946065</v>
      </c>
      <c r="O162" s="199">
        <v>1167639</v>
      </c>
      <c r="P162" s="199">
        <v>577</v>
      </c>
      <c r="Q162" s="199"/>
      <c r="R162" s="199"/>
      <c r="S162" s="199"/>
      <c r="T162" s="199"/>
      <c r="U162" s="199"/>
      <c r="V162" s="199"/>
      <c r="W162" s="140"/>
    </row>
    <row r="163" spans="1:23" ht="33.75">
      <c r="A163" s="341">
        <v>37</v>
      </c>
      <c r="B163" s="343" t="s">
        <v>334</v>
      </c>
      <c r="C163" s="46" t="s">
        <v>152</v>
      </c>
      <c r="D163" s="382">
        <v>8267</v>
      </c>
      <c r="E163" s="382" t="s">
        <v>153</v>
      </c>
      <c r="F163" s="382"/>
      <c r="G163" s="382">
        <f>D163</f>
        <v>8267</v>
      </c>
      <c r="H163" s="201"/>
      <c r="I163" s="201"/>
      <c r="J163" s="201"/>
      <c r="K163" s="201"/>
      <c r="L163" s="201">
        <v>1999</v>
      </c>
      <c r="M163" s="201">
        <v>741.65</v>
      </c>
      <c r="N163" s="201">
        <v>719401</v>
      </c>
      <c r="O163" s="201">
        <v>130208</v>
      </c>
      <c r="P163" s="198">
        <v>741.65</v>
      </c>
      <c r="Q163" s="201"/>
      <c r="R163" s="198"/>
      <c r="S163" s="198"/>
      <c r="T163" s="198"/>
      <c r="U163" s="198"/>
      <c r="V163" s="198"/>
      <c r="W163" s="139"/>
    </row>
    <row r="164" spans="1:23" ht="22.5">
      <c r="A164" s="345"/>
      <c r="B164" s="346"/>
      <c r="C164" s="44" t="s">
        <v>787</v>
      </c>
      <c r="D164" s="367"/>
      <c r="E164" s="367"/>
      <c r="F164" s="367"/>
      <c r="G164" s="367"/>
      <c r="H164" s="196"/>
      <c r="I164" s="196"/>
      <c r="J164" s="196"/>
      <c r="K164" s="196"/>
      <c r="L164" s="196">
        <v>1999</v>
      </c>
      <c r="M164" s="196">
        <v>572.17</v>
      </c>
      <c r="N164" s="196">
        <v>555005</v>
      </c>
      <c r="O164" s="196">
        <v>177601</v>
      </c>
      <c r="P164" s="197">
        <v>572.17</v>
      </c>
      <c r="Q164" s="196"/>
      <c r="R164" s="197"/>
      <c r="S164" s="197"/>
      <c r="T164" s="197"/>
      <c r="U164" s="197"/>
      <c r="V164" s="197"/>
      <c r="W164" s="119"/>
    </row>
    <row r="165" spans="1:23" ht="22.5" customHeight="1">
      <c r="A165" s="345"/>
      <c r="B165" s="346"/>
      <c r="C165" s="44" t="s">
        <v>788</v>
      </c>
      <c r="D165" s="367"/>
      <c r="E165" s="367"/>
      <c r="F165" s="367"/>
      <c r="G165" s="367"/>
      <c r="H165" s="216"/>
      <c r="I165" s="216"/>
      <c r="J165" s="216"/>
      <c r="K165" s="216"/>
      <c r="L165" s="196">
        <v>2021</v>
      </c>
      <c r="M165" s="196">
        <v>311.22</v>
      </c>
      <c r="N165" s="196">
        <v>1859891</v>
      </c>
      <c r="O165" s="196">
        <v>1859891</v>
      </c>
      <c r="P165" s="196">
        <v>311.22</v>
      </c>
      <c r="Q165" s="196"/>
      <c r="R165" s="197"/>
      <c r="S165" s="197"/>
      <c r="T165" s="197"/>
      <c r="U165" s="197"/>
      <c r="V165" s="197"/>
      <c r="W165" s="119"/>
    </row>
    <row r="166" spans="1:23" ht="15" customHeight="1">
      <c r="A166" s="347"/>
      <c r="B166" s="348"/>
      <c r="C166" s="161" t="s">
        <v>154</v>
      </c>
      <c r="D166" s="199">
        <v>1229.4</v>
      </c>
      <c r="E166" s="199">
        <v>39340</v>
      </c>
      <c r="F166" s="199"/>
      <c r="G166" s="199">
        <f>D166</f>
        <v>1229.4</v>
      </c>
      <c r="H166" s="200"/>
      <c r="I166" s="200"/>
      <c r="J166" s="200"/>
      <c r="K166" s="200"/>
      <c r="L166" s="200" t="s">
        <v>155</v>
      </c>
      <c r="M166" s="200">
        <v>210</v>
      </c>
      <c r="N166" s="200" t="s">
        <v>156</v>
      </c>
      <c r="O166" s="200" t="s">
        <v>157</v>
      </c>
      <c r="P166" s="199">
        <v>210</v>
      </c>
      <c r="Q166" s="200"/>
      <c r="R166" s="199"/>
      <c r="S166" s="199"/>
      <c r="T166" s="199"/>
      <c r="U166" s="199"/>
      <c r="V166" s="199"/>
      <c r="W166" s="140"/>
    </row>
    <row r="167" spans="1:23" ht="22.5">
      <c r="A167" s="341">
        <v>38</v>
      </c>
      <c r="B167" s="343" t="s">
        <v>424</v>
      </c>
      <c r="C167" s="46" t="s">
        <v>158</v>
      </c>
      <c r="D167" s="382">
        <v>2791</v>
      </c>
      <c r="E167" s="382">
        <v>334944</v>
      </c>
      <c r="F167" s="382"/>
      <c r="G167" s="382">
        <v>2791</v>
      </c>
      <c r="H167" s="198"/>
      <c r="I167" s="198"/>
      <c r="J167" s="198"/>
      <c r="K167" s="198"/>
      <c r="L167" s="201">
        <v>2012</v>
      </c>
      <c r="M167" s="201">
        <v>397.4</v>
      </c>
      <c r="N167" s="201">
        <v>1805374</v>
      </c>
      <c r="O167" s="201">
        <v>1155439</v>
      </c>
      <c r="P167" s="198">
        <v>397.4</v>
      </c>
      <c r="Q167" s="201"/>
      <c r="R167" s="198"/>
      <c r="S167" s="198"/>
      <c r="T167" s="198"/>
      <c r="U167" s="198"/>
      <c r="V167" s="198"/>
      <c r="W167" s="139"/>
    </row>
    <row r="168" spans="1:23" ht="33.75">
      <c r="A168" s="345"/>
      <c r="B168" s="346"/>
      <c r="C168" s="44" t="s">
        <v>159</v>
      </c>
      <c r="D168" s="367"/>
      <c r="E168" s="367"/>
      <c r="F168" s="367"/>
      <c r="G168" s="367"/>
      <c r="H168" s="197"/>
      <c r="I168" s="197"/>
      <c r="J168" s="197"/>
      <c r="K168" s="197"/>
      <c r="L168" s="196">
        <v>1996</v>
      </c>
      <c r="M168" s="196">
        <v>205.06</v>
      </c>
      <c r="N168" s="196">
        <v>96378</v>
      </c>
      <c r="O168" s="197">
        <v>0</v>
      </c>
      <c r="P168" s="197">
        <v>205.06</v>
      </c>
      <c r="Q168" s="196"/>
      <c r="R168" s="197"/>
      <c r="S168" s="197"/>
      <c r="T168" s="197"/>
      <c r="U168" s="197"/>
      <c r="V168" s="197"/>
      <c r="W168" s="119"/>
    </row>
    <row r="169" spans="1:23" ht="22.5">
      <c r="A169" s="347"/>
      <c r="B169" s="348"/>
      <c r="C169" s="161" t="s">
        <v>471</v>
      </c>
      <c r="D169" s="199">
        <v>6745.5</v>
      </c>
      <c r="E169" s="199">
        <v>1376082</v>
      </c>
      <c r="F169" s="383"/>
      <c r="G169" s="199">
        <v>6745.5</v>
      </c>
      <c r="H169" s="199"/>
      <c r="I169" s="199"/>
      <c r="J169" s="199"/>
      <c r="K169" s="199"/>
      <c r="L169" s="200">
        <v>2014</v>
      </c>
      <c r="M169" s="199">
        <v>986</v>
      </c>
      <c r="N169" s="199">
        <v>6586746</v>
      </c>
      <c r="O169" s="199">
        <v>4742457</v>
      </c>
      <c r="P169" s="197">
        <v>986</v>
      </c>
      <c r="Q169" s="199"/>
      <c r="R169" s="199"/>
      <c r="S169" s="199"/>
      <c r="T169" s="199"/>
      <c r="U169" s="199"/>
      <c r="V169" s="199"/>
      <c r="W169" s="140"/>
    </row>
    <row r="170" spans="1:23" ht="22.5">
      <c r="A170" s="341">
        <v>39</v>
      </c>
      <c r="B170" s="343" t="s">
        <v>335</v>
      </c>
      <c r="C170" s="168" t="s">
        <v>160</v>
      </c>
      <c r="D170" s="389">
        <v>3595</v>
      </c>
      <c r="E170" s="382">
        <v>287600</v>
      </c>
      <c r="F170" s="382"/>
      <c r="G170" s="382">
        <f>D170</f>
        <v>3595</v>
      </c>
      <c r="H170" s="198"/>
      <c r="I170" s="198"/>
      <c r="J170" s="198"/>
      <c r="K170" s="198"/>
      <c r="L170" s="217">
        <v>2018</v>
      </c>
      <c r="M170" s="218">
        <v>382.5</v>
      </c>
      <c r="N170" s="198">
        <v>2192656</v>
      </c>
      <c r="O170" s="198">
        <v>1841831</v>
      </c>
      <c r="P170" s="198">
        <v>382.5</v>
      </c>
      <c r="Q170" s="198"/>
      <c r="R170" s="198"/>
      <c r="S170" s="198"/>
      <c r="T170" s="198"/>
      <c r="U170" s="198"/>
      <c r="V170" s="198"/>
      <c r="W170" s="139"/>
    </row>
    <row r="171" spans="1:23" ht="22.5">
      <c r="A171" s="345"/>
      <c r="B171" s="346"/>
      <c r="C171" s="169" t="s">
        <v>161</v>
      </c>
      <c r="D171" s="367"/>
      <c r="E171" s="367"/>
      <c r="F171" s="367"/>
      <c r="G171" s="367"/>
      <c r="H171" s="197"/>
      <c r="I171" s="197"/>
      <c r="J171" s="197"/>
      <c r="K171" s="197"/>
      <c r="L171" s="219">
        <v>2012</v>
      </c>
      <c r="M171" s="197">
        <v>794</v>
      </c>
      <c r="N171" s="197">
        <v>2038933</v>
      </c>
      <c r="O171" s="197">
        <v>1223359</v>
      </c>
      <c r="P171" s="197">
        <v>794</v>
      </c>
      <c r="Q171" s="197"/>
      <c r="R171" s="197"/>
      <c r="S171" s="197"/>
      <c r="T171" s="197"/>
      <c r="U171" s="197"/>
      <c r="V171" s="197"/>
      <c r="W171" s="119"/>
    </row>
    <row r="172" spans="1:23" ht="22.5">
      <c r="A172" s="345"/>
      <c r="B172" s="346"/>
      <c r="C172" s="169" t="s">
        <v>162</v>
      </c>
      <c r="D172" s="367"/>
      <c r="E172" s="367"/>
      <c r="F172" s="367"/>
      <c r="G172" s="367"/>
      <c r="H172" s="197"/>
      <c r="I172" s="197"/>
      <c r="J172" s="197"/>
      <c r="K172" s="197"/>
      <c r="L172" s="219">
        <v>1998</v>
      </c>
      <c r="M172" s="197">
        <v>603.74</v>
      </c>
      <c r="N172" s="197">
        <v>976790</v>
      </c>
      <c r="O172" s="197">
        <v>409802</v>
      </c>
      <c r="P172" s="197">
        <v>603.74</v>
      </c>
      <c r="Q172" s="197"/>
      <c r="R172" s="197"/>
      <c r="S172" s="197"/>
      <c r="T172" s="197"/>
      <c r="U172" s="197"/>
      <c r="V172" s="197"/>
      <c r="W172" s="119"/>
    </row>
    <row r="173" spans="1:23" ht="22.5">
      <c r="A173" s="345"/>
      <c r="B173" s="346"/>
      <c r="C173" s="169" t="s">
        <v>163</v>
      </c>
      <c r="D173" s="208">
        <v>3367</v>
      </c>
      <c r="E173" s="197">
        <v>168350</v>
      </c>
      <c r="F173" s="197"/>
      <c r="G173" s="197">
        <f>D173</f>
        <v>3367</v>
      </c>
      <c r="H173" s="197"/>
      <c r="I173" s="197"/>
      <c r="J173" s="197"/>
      <c r="K173" s="197"/>
      <c r="L173" s="219">
        <v>1999</v>
      </c>
      <c r="M173" s="219">
        <v>540</v>
      </c>
      <c r="N173" s="197">
        <v>1276901</v>
      </c>
      <c r="O173" s="197">
        <v>86033</v>
      </c>
      <c r="P173" s="197">
        <v>540</v>
      </c>
      <c r="Q173" s="197"/>
      <c r="R173" s="197"/>
      <c r="S173" s="197"/>
      <c r="T173" s="197"/>
      <c r="U173" s="197"/>
      <c r="V173" s="197"/>
      <c r="W173" s="119"/>
    </row>
    <row r="174" spans="1:23" ht="22.5">
      <c r="A174" s="345"/>
      <c r="B174" s="346"/>
      <c r="C174" s="169" t="s">
        <v>164</v>
      </c>
      <c r="D174" s="390">
        <v>3216</v>
      </c>
      <c r="E174" s="367">
        <v>126640</v>
      </c>
      <c r="F174" s="367"/>
      <c r="G174" s="367">
        <f>D174</f>
        <v>3216</v>
      </c>
      <c r="H174" s="197"/>
      <c r="I174" s="197"/>
      <c r="J174" s="197"/>
      <c r="K174" s="197"/>
      <c r="L174" s="219">
        <v>2000</v>
      </c>
      <c r="M174" s="196">
        <v>199</v>
      </c>
      <c r="N174" s="197">
        <v>142103</v>
      </c>
      <c r="O174" s="197">
        <v>0</v>
      </c>
      <c r="P174" s="197">
        <v>199</v>
      </c>
      <c r="Q174" s="197"/>
      <c r="R174" s="197"/>
      <c r="S174" s="197"/>
      <c r="T174" s="197"/>
      <c r="U174" s="197"/>
      <c r="V174" s="197"/>
      <c r="W174" s="119"/>
    </row>
    <row r="175" spans="1:23" ht="22.5">
      <c r="A175" s="347"/>
      <c r="B175" s="348"/>
      <c r="C175" s="170" t="s">
        <v>164</v>
      </c>
      <c r="D175" s="383"/>
      <c r="E175" s="383"/>
      <c r="F175" s="383"/>
      <c r="G175" s="383"/>
      <c r="H175" s="199"/>
      <c r="I175" s="199"/>
      <c r="J175" s="199"/>
      <c r="K175" s="199"/>
      <c r="L175" s="220">
        <v>1996</v>
      </c>
      <c r="M175" s="200">
        <v>205</v>
      </c>
      <c r="N175" s="199">
        <v>96528.6</v>
      </c>
      <c r="O175" s="199">
        <v>0</v>
      </c>
      <c r="P175" s="199">
        <v>205</v>
      </c>
      <c r="Q175" s="199"/>
      <c r="R175" s="199"/>
      <c r="S175" s="199"/>
      <c r="T175" s="199"/>
      <c r="U175" s="199"/>
      <c r="V175" s="199"/>
      <c r="W175" s="140"/>
    </row>
    <row r="176" spans="1:23" ht="33.75">
      <c r="A176" s="341">
        <v>40</v>
      </c>
      <c r="B176" s="343" t="s">
        <v>337</v>
      </c>
      <c r="C176" s="46" t="s">
        <v>165</v>
      </c>
      <c r="D176" s="382">
        <v>5918</v>
      </c>
      <c r="E176" s="382">
        <v>4734400</v>
      </c>
      <c r="F176" s="382"/>
      <c r="G176" s="382">
        <v>5918</v>
      </c>
      <c r="H176" s="198"/>
      <c r="I176" s="198"/>
      <c r="J176" s="201"/>
      <c r="K176" s="201"/>
      <c r="L176" s="201">
        <v>2015</v>
      </c>
      <c r="M176" s="198">
        <v>1002</v>
      </c>
      <c r="N176" s="198">
        <v>4621101</v>
      </c>
      <c r="O176" s="198">
        <v>3419614</v>
      </c>
      <c r="P176" s="198">
        <v>1002</v>
      </c>
      <c r="Q176" s="198"/>
      <c r="R176" s="198"/>
      <c r="S176" s="198"/>
      <c r="T176" s="198"/>
      <c r="U176" s="198"/>
      <c r="V176" s="198"/>
      <c r="W176" s="139"/>
    </row>
    <row r="177" spans="1:23" ht="22.5">
      <c r="A177" s="345"/>
      <c r="B177" s="346"/>
      <c r="C177" s="44" t="s">
        <v>166</v>
      </c>
      <c r="D177" s="367"/>
      <c r="E177" s="367"/>
      <c r="F177" s="367"/>
      <c r="G177" s="367"/>
      <c r="H177" s="197"/>
      <c r="I177" s="197"/>
      <c r="J177" s="196"/>
      <c r="K177" s="196"/>
      <c r="L177" s="196">
        <v>1994</v>
      </c>
      <c r="M177" s="197">
        <v>100</v>
      </c>
      <c r="N177" s="197">
        <v>47000</v>
      </c>
      <c r="O177" s="197"/>
      <c r="P177" s="197">
        <v>100</v>
      </c>
      <c r="Q177" s="197"/>
      <c r="R177" s="197"/>
      <c r="S177" s="197"/>
      <c r="T177" s="197"/>
      <c r="U177" s="197"/>
      <c r="V177" s="197"/>
      <c r="W177" s="119"/>
    </row>
    <row r="178" spans="1:23" ht="33.75">
      <c r="A178" s="347"/>
      <c r="B178" s="348"/>
      <c r="C178" s="161" t="s">
        <v>167</v>
      </c>
      <c r="D178" s="199">
        <v>942</v>
      </c>
      <c r="E178" s="199">
        <v>1130400</v>
      </c>
      <c r="F178" s="199"/>
      <c r="G178" s="199">
        <v>942</v>
      </c>
      <c r="H178" s="199"/>
      <c r="I178" s="199"/>
      <c r="J178" s="199"/>
      <c r="K178" s="199"/>
      <c r="L178" s="209" t="s">
        <v>56</v>
      </c>
      <c r="M178" s="199">
        <v>577</v>
      </c>
      <c r="N178" s="199">
        <v>1336704</v>
      </c>
      <c r="O178" s="199">
        <v>588150</v>
      </c>
      <c r="P178" s="199">
        <v>577</v>
      </c>
      <c r="Q178" s="199"/>
      <c r="R178" s="199"/>
      <c r="S178" s="199"/>
      <c r="T178" s="199"/>
      <c r="U178" s="199"/>
      <c r="V178" s="199"/>
      <c r="W178" s="140"/>
    </row>
    <row r="179" spans="1:23" ht="11.25">
      <c r="A179" s="341">
        <v>41</v>
      </c>
      <c r="B179" s="343" t="s">
        <v>428</v>
      </c>
      <c r="C179" s="46" t="s">
        <v>168</v>
      </c>
      <c r="D179" s="198">
        <v>5891</v>
      </c>
      <c r="E179" s="198">
        <v>1178280</v>
      </c>
      <c r="F179" s="201"/>
      <c r="G179" s="198">
        <v>5891</v>
      </c>
      <c r="H179" s="198"/>
      <c r="I179" s="198"/>
      <c r="J179" s="198"/>
      <c r="K179" s="198"/>
      <c r="L179" s="198">
        <v>2001</v>
      </c>
      <c r="M179" s="198">
        <v>1358</v>
      </c>
      <c r="N179" s="198">
        <v>2179442</v>
      </c>
      <c r="O179" s="198">
        <v>1222330</v>
      </c>
      <c r="P179" s="198">
        <v>1358</v>
      </c>
      <c r="Q179" s="198"/>
      <c r="R179" s="198"/>
      <c r="S179" s="198"/>
      <c r="T179" s="198"/>
      <c r="U179" s="198"/>
      <c r="V179" s="198"/>
      <c r="W179" s="139"/>
    </row>
    <row r="180" spans="1:23" ht="11.25">
      <c r="A180" s="345"/>
      <c r="B180" s="346"/>
      <c r="C180" s="44" t="s">
        <v>168</v>
      </c>
      <c r="D180" s="197">
        <v>1413</v>
      </c>
      <c r="E180" s="197">
        <v>45245</v>
      </c>
      <c r="F180" s="196"/>
      <c r="G180" s="197">
        <v>1413</v>
      </c>
      <c r="H180" s="197"/>
      <c r="I180" s="197"/>
      <c r="J180" s="197"/>
      <c r="K180" s="197"/>
      <c r="L180" s="197">
        <v>1973</v>
      </c>
      <c r="M180" s="197">
        <v>187</v>
      </c>
      <c r="N180" s="197">
        <v>142888</v>
      </c>
      <c r="O180" s="197"/>
      <c r="P180" s="197">
        <v>187</v>
      </c>
      <c r="Q180" s="197"/>
      <c r="R180" s="197"/>
      <c r="S180" s="197"/>
      <c r="T180" s="197"/>
      <c r="U180" s="197"/>
      <c r="V180" s="197"/>
      <c r="W180" s="119"/>
    </row>
    <row r="181" spans="1:23" ht="11.25">
      <c r="A181" s="347"/>
      <c r="B181" s="348"/>
      <c r="C181" s="161" t="s">
        <v>168</v>
      </c>
      <c r="D181" s="199">
        <v>1981</v>
      </c>
      <c r="E181" s="199">
        <v>562020</v>
      </c>
      <c r="F181" s="200"/>
      <c r="G181" s="199">
        <v>1981</v>
      </c>
      <c r="H181" s="199"/>
      <c r="I181" s="199"/>
      <c r="J181" s="199"/>
      <c r="K181" s="199"/>
      <c r="L181" s="199">
        <v>1983</v>
      </c>
      <c r="M181" s="199">
        <v>70</v>
      </c>
      <c r="N181" s="199">
        <v>85728</v>
      </c>
      <c r="O181" s="199"/>
      <c r="P181" s="199">
        <v>70</v>
      </c>
      <c r="Q181" s="199"/>
      <c r="R181" s="199"/>
      <c r="S181" s="199"/>
      <c r="T181" s="199"/>
      <c r="U181" s="199"/>
      <c r="V181" s="199"/>
      <c r="W181" s="140"/>
    </row>
    <row r="182" spans="1:23" ht="22.5">
      <c r="A182" s="341">
        <v>42</v>
      </c>
      <c r="B182" s="343" t="s">
        <v>429</v>
      </c>
      <c r="C182" s="171" t="s">
        <v>169</v>
      </c>
      <c r="D182" s="382">
        <v>2315</v>
      </c>
      <c r="E182" s="382">
        <v>347220</v>
      </c>
      <c r="F182" s="376"/>
      <c r="G182" s="382">
        <v>2315</v>
      </c>
      <c r="H182" s="198"/>
      <c r="I182" s="198"/>
      <c r="J182" s="201"/>
      <c r="K182" s="201"/>
      <c r="L182" s="201">
        <v>1991</v>
      </c>
      <c r="M182" s="201">
        <v>182</v>
      </c>
      <c r="N182" s="198">
        <v>85728</v>
      </c>
      <c r="O182" s="198"/>
      <c r="P182" s="198">
        <v>182</v>
      </c>
      <c r="Q182" s="201"/>
      <c r="R182" s="198"/>
      <c r="S182" s="198"/>
      <c r="T182" s="198"/>
      <c r="U182" s="198"/>
      <c r="V182" s="198"/>
      <c r="W182" s="139"/>
    </row>
    <row r="183" spans="1:23" ht="22.5">
      <c r="A183" s="345"/>
      <c r="B183" s="346"/>
      <c r="C183" s="172" t="s">
        <v>170</v>
      </c>
      <c r="D183" s="367"/>
      <c r="E183" s="367"/>
      <c r="F183" s="385"/>
      <c r="G183" s="367"/>
      <c r="H183" s="197"/>
      <c r="I183" s="197"/>
      <c r="J183" s="196"/>
      <c r="K183" s="196"/>
      <c r="L183" s="196">
        <v>1991</v>
      </c>
      <c r="M183" s="196">
        <v>122</v>
      </c>
      <c r="N183" s="197">
        <v>57152</v>
      </c>
      <c r="O183" s="197"/>
      <c r="P183" s="197">
        <v>122</v>
      </c>
      <c r="Q183" s="196"/>
      <c r="R183" s="197"/>
      <c r="S183" s="197"/>
      <c r="T183" s="197"/>
      <c r="U183" s="197"/>
      <c r="V183" s="197"/>
      <c r="W183" s="119"/>
    </row>
    <row r="184" spans="1:23" ht="22.5">
      <c r="A184" s="353"/>
      <c r="B184" s="354"/>
      <c r="C184" s="173" t="s">
        <v>171</v>
      </c>
      <c r="D184" s="212">
        <v>6565</v>
      </c>
      <c r="E184" s="212">
        <v>1969620</v>
      </c>
      <c r="F184" s="212"/>
      <c r="G184" s="212">
        <v>6565</v>
      </c>
      <c r="H184" s="212"/>
      <c r="I184" s="212"/>
      <c r="J184" s="212"/>
      <c r="K184" s="212"/>
      <c r="L184" s="212">
        <v>2010</v>
      </c>
      <c r="M184" s="213">
        <v>433</v>
      </c>
      <c r="N184" s="212">
        <v>1123110</v>
      </c>
      <c r="O184" s="212">
        <v>584017</v>
      </c>
      <c r="P184" s="212">
        <v>433</v>
      </c>
      <c r="Q184" s="213"/>
      <c r="R184" s="212"/>
      <c r="S184" s="212"/>
      <c r="T184" s="212"/>
      <c r="U184" s="212"/>
      <c r="V184" s="212"/>
      <c r="W184" s="143"/>
    </row>
    <row r="185" spans="1:23" ht="21" customHeight="1">
      <c r="A185" s="351">
        <v>43</v>
      </c>
      <c r="B185" s="356" t="s">
        <v>431</v>
      </c>
      <c r="C185" s="174" t="s">
        <v>671</v>
      </c>
      <c r="D185" s="376">
        <v>5750</v>
      </c>
      <c r="E185" s="376">
        <v>230000</v>
      </c>
      <c r="F185" s="376"/>
      <c r="G185" s="376">
        <v>5750</v>
      </c>
      <c r="H185" s="198"/>
      <c r="I185" s="198"/>
      <c r="J185" s="198"/>
      <c r="K185" s="198"/>
      <c r="L185" s="198">
        <v>2021</v>
      </c>
      <c r="M185" s="198">
        <v>612.32</v>
      </c>
      <c r="N185" s="201">
        <v>2544801</v>
      </c>
      <c r="O185" s="201">
        <v>2544801</v>
      </c>
      <c r="P185" s="201">
        <v>612.32</v>
      </c>
      <c r="Q185" s="201"/>
      <c r="R185" s="198"/>
      <c r="S185" s="198"/>
      <c r="T185" s="198"/>
      <c r="U185" s="198"/>
      <c r="V185" s="198"/>
      <c r="W185" s="139"/>
    </row>
    <row r="186" spans="1:23" ht="33.75">
      <c r="A186" s="342"/>
      <c r="B186" s="344"/>
      <c r="C186" s="44" t="s">
        <v>172</v>
      </c>
      <c r="D186" s="385"/>
      <c r="E186" s="385"/>
      <c r="F186" s="385"/>
      <c r="G186" s="385"/>
      <c r="H186" s="197"/>
      <c r="I186" s="197"/>
      <c r="J186" s="197"/>
      <c r="K186" s="197"/>
      <c r="L186" s="197">
        <v>2009</v>
      </c>
      <c r="M186" s="197">
        <v>433</v>
      </c>
      <c r="N186" s="197">
        <v>1272340</v>
      </c>
      <c r="O186" s="197">
        <v>661617</v>
      </c>
      <c r="P186" s="197">
        <v>433</v>
      </c>
      <c r="Q186" s="197"/>
      <c r="R186" s="197"/>
      <c r="S186" s="197"/>
      <c r="T186" s="197"/>
      <c r="U186" s="197"/>
      <c r="V186" s="197"/>
      <c r="W186" s="119"/>
    </row>
    <row r="187" spans="1:23" ht="33.75">
      <c r="A187" s="342"/>
      <c r="B187" s="344"/>
      <c r="C187" s="44" t="s">
        <v>173</v>
      </c>
      <c r="D187" s="197">
        <v>3746</v>
      </c>
      <c r="E187" s="197">
        <v>119872</v>
      </c>
      <c r="F187" s="197"/>
      <c r="G187" s="197">
        <v>3746</v>
      </c>
      <c r="H187" s="197"/>
      <c r="I187" s="197"/>
      <c r="J187" s="197"/>
      <c r="K187" s="197"/>
      <c r="L187" s="197">
        <v>1999</v>
      </c>
      <c r="M187" s="197">
        <v>182</v>
      </c>
      <c r="N187" s="197">
        <v>103708</v>
      </c>
      <c r="O187" s="197"/>
      <c r="P187" s="197">
        <v>182</v>
      </c>
      <c r="Q187" s="197"/>
      <c r="R187" s="197"/>
      <c r="S187" s="197"/>
      <c r="T187" s="197"/>
      <c r="U187" s="197"/>
      <c r="V187" s="197"/>
      <c r="W187" s="119"/>
    </row>
    <row r="188" spans="1:23" ht="33.75">
      <c r="A188" s="342"/>
      <c r="B188" s="344"/>
      <c r="C188" s="44" t="s">
        <v>174</v>
      </c>
      <c r="D188" s="197">
        <v>2367</v>
      </c>
      <c r="E188" s="197">
        <v>284040</v>
      </c>
      <c r="F188" s="197"/>
      <c r="G188" s="197">
        <v>2367</v>
      </c>
      <c r="H188" s="197"/>
      <c r="I188" s="197"/>
      <c r="J188" s="197"/>
      <c r="K188" s="197"/>
      <c r="L188" s="197">
        <v>1981</v>
      </c>
      <c r="M188" s="197">
        <v>243</v>
      </c>
      <c r="N188" s="197">
        <v>114304</v>
      </c>
      <c r="O188" s="197"/>
      <c r="P188" s="197">
        <v>243</v>
      </c>
      <c r="Q188" s="197"/>
      <c r="R188" s="197"/>
      <c r="S188" s="197"/>
      <c r="T188" s="197"/>
      <c r="U188" s="197"/>
      <c r="V188" s="197"/>
      <c r="W188" s="119"/>
    </row>
    <row r="189" spans="1:23" ht="33.75">
      <c r="A189" s="352"/>
      <c r="B189" s="357"/>
      <c r="C189" s="161" t="s">
        <v>175</v>
      </c>
      <c r="D189" s="199">
        <v>1187</v>
      </c>
      <c r="E189" s="199">
        <v>142440</v>
      </c>
      <c r="F189" s="199"/>
      <c r="G189" s="199">
        <v>1187</v>
      </c>
      <c r="H189" s="199"/>
      <c r="I189" s="199"/>
      <c r="J189" s="199"/>
      <c r="K189" s="199"/>
      <c r="L189" s="199">
        <v>1981</v>
      </c>
      <c r="M189" s="199">
        <v>150</v>
      </c>
      <c r="N189" s="199">
        <v>70547</v>
      </c>
      <c r="O189" s="199"/>
      <c r="P189" s="199">
        <v>150</v>
      </c>
      <c r="Q189" s="199"/>
      <c r="R189" s="199"/>
      <c r="S189" s="199"/>
      <c r="T189" s="199"/>
      <c r="U189" s="199"/>
      <c r="V189" s="199"/>
      <c r="W189" s="140"/>
    </row>
    <row r="190" spans="1:23" ht="11.25">
      <c r="A190" s="341">
        <v>44</v>
      </c>
      <c r="B190" s="343" t="s">
        <v>432</v>
      </c>
      <c r="C190" s="46" t="s">
        <v>789</v>
      </c>
      <c r="D190" s="198">
        <v>2637</v>
      </c>
      <c r="E190" s="198">
        <v>316440</v>
      </c>
      <c r="F190" s="198"/>
      <c r="G190" s="198">
        <v>2637</v>
      </c>
      <c r="H190" s="198"/>
      <c r="I190" s="198"/>
      <c r="J190" s="198"/>
      <c r="K190" s="198"/>
      <c r="L190" s="198">
        <v>1982</v>
      </c>
      <c r="M190" s="198">
        <v>195.78</v>
      </c>
      <c r="N190" s="198">
        <v>87387.1</v>
      </c>
      <c r="O190" s="198"/>
      <c r="P190" s="198">
        <v>195.78</v>
      </c>
      <c r="Q190" s="198"/>
      <c r="R190" s="198"/>
      <c r="S190" s="198"/>
      <c r="T190" s="198"/>
      <c r="U190" s="198"/>
      <c r="V190" s="198"/>
      <c r="W190" s="139"/>
    </row>
    <row r="191" spans="1:23" ht="22.5">
      <c r="A191" s="345"/>
      <c r="B191" s="346"/>
      <c r="C191" s="44" t="s">
        <v>790</v>
      </c>
      <c r="D191" s="197">
        <v>2950</v>
      </c>
      <c r="E191" s="197">
        <v>295000</v>
      </c>
      <c r="F191" s="197"/>
      <c r="G191" s="197">
        <v>2950</v>
      </c>
      <c r="H191" s="197"/>
      <c r="I191" s="197"/>
      <c r="J191" s="197"/>
      <c r="K191" s="197"/>
      <c r="L191" s="197">
        <v>1984</v>
      </c>
      <c r="M191" s="197">
        <v>128.88</v>
      </c>
      <c r="N191" s="197">
        <v>57546.8</v>
      </c>
      <c r="O191" s="197">
        <v>0</v>
      </c>
      <c r="P191" s="197">
        <v>128.88</v>
      </c>
      <c r="Q191" s="197"/>
      <c r="R191" s="197"/>
      <c r="S191" s="197"/>
      <c r="T191" s="197"/>
      <c r="U191" s="197"/>
      <c r="V191" s="197"/>
      <c r="W191" s="119"/>
    </row>
    <row r="192" spans="1:23" ht="22.5">
      <c r="A192" s="345"/>
      <c r="B192" s="346"/>
      <c r="C192" s="44" t="s">
        <v>791</v>
      </c>
      <c r="D192" s="197">
        <v>1584</v>
      </c>
      <c r="E192" s="197">
        <v>190080</v>
      </c>
      <c r="F192" s="197"/>
      <c r="G192" s="197">
        <v>1584</v>
      </c>
      <c r="H192" s="197"/>
      <c r="I192" s="197"/>
      <c r="J192" s="197"/>
      <c r="K192" s="197"/>
      <c r="L192" s="197">
        <v>1982</v>
      </c>
      <c r="M192" s="197">
        <v>257.76</v>
      </c>
      <c r="N192" s="197">
        <v>115093.6</v>
      </c>
      <c r="O192" s="197"/>
      <c r="P192" s="197">
        <v>257.76</v>
      </c>
      <c r="Q192" s="197"/>
      <c r="R192" s="197"/>
      <c r="S192" s="197"/>
      <c r="T192" s="197"/>
      <c r="U192" s="197"/>
      <c r="V192" s="197"/>
      <c r="W192" s="119"/>
    </row>
    <row r="193" spans="1:23" ht="11.25">
      <c r="A193" s="345"/>
      <c r="B193" s="346"/>
      <c r="C193" s="44" t="s">
        <v>176</v>
      </c>
      <c r="D193" s="367">
        <v>9850</v>
      </c>
      <c r="E193" s="367">
        <v>985000</v>
      </c>
      <c r="F193" s="367"/>
      <c r="G193" s="367">
        <v>9850</v>
      </c>
      <c r="H193" s="197"/>
      <c r="I193" s="197"/>
      <c r="J193" s="197"/>
      <c r="K193" s="197"/>
      <c r="L193" s="197">
        <v>2009</v>
      </c>
      <c r="M193" s="197">
        <v>408</v>
      </c>
      <c r="N193" s="197">
        <v>1340873</v>
      </c>
      <c r="O193" s="197">
        <v>308401</v>
      </c>
      <c r="P193" s="197">
        <v>408</v>
      </c>
      <c r="Q193" s="197"/>
      <c r="R193" s="197"/>
      <c r="S193" s="197"/>
      <c r="T193" s="197"/>
      <c r="U193" s="197"/>
      <c r="V193" s="197"/>
      <c r="W193" s="119"/>
    </row>
    <row r="194" spans="1:23" ht="15" customHeight="1">
      <c r="A194" s="345"/>
      <c r="B194" s="346"/>
      <c r="C194" s="44" t="s">
        <v>177</v>
      </c>
      <c r="D194" s="367"/>
      <c r="E194" s="367"/>
      <c r="F194" s="367"/>
      <c r="G194" s="367"/>
      <c r="H194" s="197"/>
      <c r="I194" s="197"/>
      <c r="J194" s="197"/>
      <c r="K194" s="197"/>
      <c r="L194" s="197">
        <v>1993</v>
      </c>
      <c r="M194" s="197">
        <v>207</v>
      </c>
      <c r="N194" s="197">
        <v>97290</v>
      </c>
      <c r="O194" s="197">
        <v>0</v>
      </c>
      <c r="P194" s="197">
        <v>207</v>
      </c>
      <c r="Q194" s="197"/>
      <c r="R194" s="197"/>
      <c r="S194" s="197"/>
      <c r="T194" s="197"/>
      <c r="U194" s="197"/>
      <c r="V194" s="197"/>
      <c r="W194" s="119"/>
    </row>
    <row r="195" spans="1:23" ht="15" customHeight="1">
      <c r="A195" s="347"/>
      <c r="B195" s="348"/>
      <c r="C195" s="161" t="s">
        <v>177</v>
      </c>
      <c r="D195" s="383"/>
      <c r="E195" s="383"/>
      <c r="F195" s="383"/>
      <c r="G195" s="383"/>
      <c r="H195" s="199"/>
      <c r="I195" s="199"/>
      <c r="J195" s="199"/>
      <c r="K195" s="199"/>
      <c r="L195" s="199">
        <v>1997</v>
      </c>
      <c r="M195" s="199">
        <v>330</v>
      </c>
      <c r="N195" s="199">
        <v>155100</v>
      </c>
      <c r="O195" s="199"/>
      <c r="P195" s="199">
        <v>330</v>
      </c>
      <c r="Q195" s="199"/>
      <c r="R195" s="199"/>
      <c r="S195" s="199"/>
      <c r="T195" s="199"/>
      <c r="U195" s="199"/>
      <c r="V195" s="199"/>
      <c r="W195" s="140"/>
    </row>
    <row r="196" spans="1:23" ht="22.5">
      <c r="A196" s="351">
        <v>45</v>
      </c>
      <c r="B196" s="356" t="s">
        <v>472</v>
      </c>
      <c r="C196" s="46" t="s">
        <v>178</v>
      </c>
      <c r="D196" s="382">
        <v>6608</v>
      </c>
      <c r="E196" s="382">
        <v>911904</v>
      </c>
      <c r="F196" s="382"/>
      <c r="G196" s="382">
        <v>6608</v>
      </c>
      <c r="H196" s="202"/>
      <c r="I196" s="202"/>
      <c r="J196" s="202"/>
      <c r="K196" s="202"/>
      <c r="L196" s="198">
        <v>2004</v>
      </c>
      <c r="M196" s="201">
        <v>398</v>
      </c>
      <c r="N196" s="198">
        <v>496293</v>
      </c>
      <c r="O196" s="198">
        <v>158814</v>
      </c>
      <c r="P196" s="198">
        <v>398</v>
      </c>
      <c r="Q196" s="201"/>
      <c r="R196" s="198"/>
      <c r="S196" s="198"/>
      <c r="T196" s="198"/>
      <c r="U196" s="198"/>
      <c r="V196" s="198"/>
      <c r="W196" s="139"/>
    </row>
    <row r="197" spans="1:23" ht="22.5">
      <c r="A197" s="342"/>
      <c r="B197" s="344"/>
      <c r="C197" s="44" t="s">
        <v>105</v>
      </c>
      <c r="D197" s="367"/>
      <c r="E197" s="367"/>
      <c r="F197" s="367"/>
      <c r="G197" s="367"/>
      <c r="H197" s="203"/>
      <c r="I197" s="203"/>
      <c r="J197" s="203"/>
      <c r="K197" s="203"/>
      <c r="L197" s="197">
        <v>2012</v>
      </c>
      <c r="M197" s="196">
        <v>608</v>
      </c>
      <c r="N197" s="197">
        <v>1409913</v>
      </c>
      <c r="O197" s="197">
        <v>902344</v>
      </c>
      <c r="P197" s="197">
        <v>608</v>
      </c>
      <c r="Q197" s="196"/>
      <c r="R197" s="197"/>
      <c r="S197" s="197"/>
      <c r="T197" s="197"/>
      <c r="U197" s="197"/>
      <c r="V197" s="197"/>
      <c r="W197" s="119"/>
    </row>
    <row r="198" spans="1:23" ht="22.5">
      <c r="A198" s="342"/>
      <c r="B198" s="344"/>
      <c r="C198" s="44" t="s">
        <v>179</v>
      </c>
      <c r="D198" s="367"/>
      <c r="E198" s="367"/>
      <c r="F198" s="367"/>
      <c r="G198" s="367"/>
      <c r="H198" s="203"/>
      <c r="I198" s="203"/>
      <c r="J198" s="203"/>
      <c r="K198" s="203"/>
      <c r="L198" s="197">
        <v>1995</v>
      </c>
      <c r="M198" s="196">
        <v>61</v>
      </c>
      <c r="N198" s="197">
        <v>28576</v>
      </c>
      <c r="O198" s="197">
        <v>0</v>
      </c>
      <c r="P198" s="197">
        <v>61</v>
      </c>
      <c r="Q198" s="196"/>
      <c r="R198" s="197"/>
      <c r="S198" s="197"/>
      <c r="T198" s="197"/>
      <c r="U198" s="197"/>
      <c r="V198" s="197"/>
      <c r="W198" s="119"/>
    </row>
    <row r="199" spans="1:23" ht="15" customHeight="1">
      <c r="A199" s="342"/>
      <c r="B199" s="344"/>
      <c r="C199" s="44" t="s">
        <v>103</v>
      </c>
      <c r="D199" s="367"/>
      <c r="E199" s="367"/>
      <c r="F199" s="367"/>
      <c r="G199" s="367"/>
      <c r="H199" s="203"/>
      <c r="I199" s="203"/>
      <c r="J199" s="203"/>
      <c r="K199" s="203"/>
      <c r="L199" s="196">
        <v>1994</v>
      </c>
      <c r="M199" s="196">
        <v>76</v>
      </c>
      <c r="N199" s="197">
        <v>35720</v>
      </c>
      <c r="O199" s="197">
        <v>0</v>
      </c>
      <c r="P199" s="197">
        <v>76</v>
      </c>
      <c r="Q199" s="196"/>
      <c r="R199" s="197"/>
      <c r="S199" s="197"/>
      <c r="T199" s="197"/>
      <c r="U199" s="197"/>
      <c r="V199" s="197"/>
      <c r="W199" s="119"/>
    </row>
    <row r="200" spans="1:23" ht="11.25">
      <c r="A200" s="342"/>
      <c r="B200" s="344"/>
      <c r="C200" s="44" t="s">
        <v>473</v>
      </c>
      <c r="D200" s="196">
        <v>2195</v>
      </c>
      <c r="E200" s="196">
        <v>56631</v>
      </c>
      <c r="F200" s="196"/>
      <c r="G200" s="196">
        <v>56631</v>
      </c>
      <c r="H200" s="203"/>
      <c r="I200" s="203"/>
      <c r="J200" s="203"/>
      <c r="K200" s="203"/>
      <c r="L200" s="196">
        <v>1990</v>
      </c>
      <c r="M200" s="196">
        <v>182</v>
      </c>
      <c r="N200" s="196">
        <v>85728</v>
      </c>
      <c r="O200" s="196"/>
      <c r="P200" s="197">
        <v>182</v>
      </c>
      <c r="Q200" s="196"/>
      <c r="R200" s="197"/>
      <c r="S200" s="197"/>
      <c r="T200" s="197"/>
      <c r="U200" s="197"/>
      <c r="V200" s="197"/>
      <c r="W200" s="119"/>
    </row>
    <row r="201" spans="1:23" ht="11.25">
      <c r="A201" s="342"/>
      <c r="B201" s="344"/>
      <c r="C201" s="161" t="s">
        <v>180</v>
      </c>
      <c r="D201" s="200">
        <v>713</v>
      </c>
      <c r="E201" s="200">
        <v>18395</v>
      </c>
      <c r="F201" s="200"/>
      <c r="G201" s="200">
        <v>18395</v>
      </c>
      <c r="H201" s="204"/>
      <c r="I201" s="204"/>
      <c r="J201" s="204"/>
      <c r="K201" s="204"/>
      <c r="L201" s="200">
        <v>1983</v>
      </c>
      <c r="M201" s="200">
        <v>36</v>
      </c>
      <c r="N201" s="200">
        <v>16262</v>
      </c>
      <c r="O201" s="200"/>
      <c r="P201" s="199">
        <v>36</v>
      </c>
      <c r="Q201" s="200"/>
      <c r="R201" s="199"/>
      <c r="S201" s="199"/>
      <c r="T201" s="199"/>
      <c r="U201" s="199"/>
      <c r="V201" s="199"/>
      <c r="W201" s="140"/>
    </row>
    <row r="202" spans="1:23" ht="33.75">
      <c r="A202" s="342"/>
      <c r="B202" s="344"/>
      <c r="C202" s="46" t="s">
        <v>474</v>
      </c>
      <c r="D202" s="382">
        <v>7670</v>
      </c>
      <c r="E202" s="382">
        <v>767000</v>
      </c>
      <c r="F202" s="339"/>
      <c r="G202" s="382">
        <v>7670</v>
      </c>
      <c r="H202" s="202"/>
      <c r="I202" s="202"/>
      <c r="J202" s="202"/>
      <c r="K202" s="202"/>
      <c r="L202" s="201">
        <v>2003</v>
      </c>
      <c r="M202" s="201">
        <v>246</v>
      </c>
      <c r="N202" s="201">
        <v>431000</v>
      </c>
      <c r="O202" s="198">
        <v>86200</v>
      </c>
      <c r="P202" s="198">
        <v>246</v>
      </c>
      <c r="Q202" s="201"/>
      <c r="R202" s="198"/>
      <c r="S202" s="198"/>
      <c r="T202" s="198"/>
      <c r="U202" s="198"/>
      <c r="V202" s="198"/>
      <c r="W202" s="139"/>
    </row>
    <row r="203" spans="1:23" ht="16.5" customHeight="1">
      <c r="A203" s="342"/>
      <c r="B203" s="344"/>
      <c r="C203" s="44" t="s">
        <v>103</v>
      </c>
      <c r="D203" s="367"/>
      <c r="E203" s="367"/>
      <c r="F203" s="340"/>
      <c r="G203" s="367"/>
      <c r="H203" s="203"/>
      <c r="I203" s="203"/>
      <c r="J203" s="203"/>
      <c r="K203" s="203"/>
      <c r="L203" s="196">
        <v>2003</v>
      </c>
      <c r="M203" s="196">
        <v>258</v>
      </c>
      <c r="N203" s="196">
        <v>886816</v>
      </c>
      <c r="O203" s="197">
        <v>583985</v>
      </c>
      <c r="P203" s="197">
        <v>258</v>
      </c>
      <c r="Q203" s="196"/>
      <c r="R203" s="197"/>
      <c r="S203" s="197"/>
      <c r="T203" s="197"/>
      <c r="U203" s="197"/>
      <c r="V203" s="197"/>
      <c r="W203" s="119"/>
    </row>
    <row r="204" spans="1:23" ht="21" customHeight="1">
      <c r="A204" s="342"/>
      <c r="B204" s="344"/>
      <c r="C204" s="44" t="s">
        <v>105</v>
      </c>
      <c r="D204" s="367"/>
      <c r="E204" s="367"/>
      <c r="F204" s="379"/>
      <c r="G204" s="367"/>
      <c r="H204" s="197"/>
      <c r="I204" s="197"/>
      <c r="J204" s="197"/>
      <c r="K204" s="196"/>
      <c r="L204" s="196">
        <v>2020</v>
      </c>
      <c r="M204" s="197">
        <v>608</v>
      </c>
      <c r="N204" s="197">
        <v>3744323</v>
      </c>
      <c r="O204" s="197">
        <v>3444778</v>
      </c>
      <c r="P204" s="197">
        <v>608</v>
      </c>
      <c r="Q204" s="197"/>
      <c r="R204" s="197"/>
      <c r="S204" s="197"/>
      <c r="T204" s="197"/>
      <c r="U204" s="197"/>
      <c r="V204" s="197"/>
      <c r="W204" s="119"/>
    </row>
    <row r="205" spans="1:23" ht="22.5">
      <c r="A205" s="342"/>
      <c r="B205" s="344"/>
      <c r="C205" s="44" t="s">
        <v>792</v>
      </c>
      <c r="D205" s="197">
        <v>1584</v>
      </c>
      <c r="E205" s="197">
        <v>316800</v>
      </c>
      <c r="F205" s="197"/>
      <c r="G205" s="197">
        <v>1584</v>
      </c>
      <c r="H205" s="197"/>
      <c r="I205" s="197"/>
      <c r="J205" s="197"/>
      <c r="K205" s="196"/>
      <c r="L205" s="196">
        <v>2003</v>
      </c>
      <c r="M205" s="197">
        <v>269</v>
      </c>
      <c r="N205" s="197">
        <v>126618</v>
      </c>
      <c r="O205" s="197">
        <v>0</v>
      </c>
      <c r="P205" s="197">
        <v>269</v>
      </c>
      <c r="Q205" s="197"/>
      <c r="R205" s="197"/>
      <c r="S205" s="197"/>
      <c r="T205" s="197"/>
      <c r="U205" s="197"/>
      <c r="V205" s="197"/>
      <c r="W205" s="119"/>
    </row>
    <row r="206" spans="1:23" ht="33.75">
      <c r="A206" s="341">
        <v>46</v>
      </c>
      <c r="B206" s="343" t="s">
        <v>346</v>
      </c>
      <c r="C206" s="160" t="s">
        <v>181</v>
      </c>
      <c r="D206" s="382">
        <v>3029</v>
      </c>
      <c r="E206" s="382">
        <v>3635280</v>
      </c>
      <c r="F206" s="382"/>
      <c r="G206" s="382">
        <v>3029</v>
      </c>
      <c r="H206" s="198"/>
      <c r="I206" s="198"/>
      <c r="J206" s="198"/>
      <c r="K206" s="198"/>
      <c r="L206" s="198">
        <v>2018</v>
      </c>
      <c r="M206" s="201">
        <v>541.1</v>
      </c>
      <c r="N206" s="201">
        <v>2801588</v>
      </c>
      <c r="O206" s="198">
        <v>2353333</v>
      </c>
      <c r="P206" s="198">
        <v>541.1</v>
      </c>
      <c r="Q206" s="201"/>
      <c r="R206" s="198"/>
      <c r="S206" s="198"/>
      <c r="T206" s="198"/>
      <c r="U206" s="201"/>
      <c r="V206" s="198"/>
      <c r="W206" s="139"/>
    </row>
    <row r="207" spans="1:23" ht="22.5">
      <c r="A207" s="345"/>
      <c r="B207" s="346"/>
      <c r="C207" s="44" t="s">
        <v>182</v>
      </c>
      <c r="D207" s="367"/>
      <c r="E207" s="367"/>
      <c r="F207" s="367"/>
      <c r="G207" s="367"/>
      <c r="H207" s="197"/>
      <c r="I207" s="197"/>
      <c r="J207" s="197"/>
      <c r="K207" s="197"/>
      <c r="L207" s="197">
        <v>2013</v>
      </c>
      <c r="M207" s="196">
        <v>1032.21</v>
      </c>
      <c r="N207" s="196">
        <v>4349038</v>
      </c>
      <c r="O207" s="197">
        <v>2783384</v>
      </c>
      <c r="P207" s="197">
        <v>1032.21</v>
      </c>
      <c r="Q207" s="196"/>
      <c r="R207" s="197"/>
      <c r="S207" s="197"/>
      <c r="T207" s="197"/>
      <c r="U207" s="196"/>
      <c r="V207" s="197"/>
      <c r="W207" s="119"/>
    </row>
    <row r="208" spans="1:23" ht="11.25">
      <c r="A208" s="345"/>
      <c r="B208" s="346"/>
      <c r="C208" s="44" t="s">
        <v>183</v>
      </c>
      <c r="D208" s="367"/>
      <c r="E208" s="367"/>
      <c r="F208" s="367"/>
      <c r="G208" s="367"/>
      <c r="H208" s="197"/>
      <c r="I208" s="197"/>
      <c r="J208" s="197"/>
      <c r="K208" s="197"/>
      <c r="L208" s="197">
        <v>2011</v>
      </c>
      <c r="M208" s="196">
        <v>286.4</v>
      </c>
      <c r="N208" s="196">
        <v>1141000</v>
      </c>
      <c r="O208" s="197">
        <v>303849</v>
      </c>
      <c r="P208" s="197">
        <v>286.4</v>
      </c>
      <c r="Q208" s="196"/>
      <c r="R208" s="197"/>
      <c r="S208" s="197"/>
      <c r="T208" s="197"/>
      <c r="U208" s="196"/>
      <c r="V208" s="197"/>
      <c r="W208" s="119"/>
    </row>
    <row r="209" spans="1:23" ht="11.25">
      <c r="A209" s="345"/>
      <c r="B209" s="346"/>
      <c r="C209" s="44" t="s">
        <v>184</v>
      </c>
      <c r="D209" s="367"/>
      <c r="E209" s="367"/>
      <c r="F209" s="367"/>
      <c r="G209" s="367"/>
      <c r="H209" s="197"/>
      <c r="I209" s="197"/>
      <c r="J209" s="197"/>
      <c r="K209" s="197"/>
      <c r="L209" s="197">
        <v>2012</v>
      </c>
      <c r="M209" s="196">
        <v>162.25</v>
      </c>
      <c r="N209" s="196">
        <v>699788</v>
      </c>
      <c r="O209" s="197">
        <v>233031</v>
      </c>
      <c r="P209" s="197">
        <v>162.25</v>
      </c>
      <c r="Q209" s="196"/>
      <c r="R209" s="197"/>
      <c r="S209" s="197"/>
      <c r="T209" s="197"/>
      <c r="U209" s="196"/>
      <c r="V209" s="197"/>
      <c r="W209" s="119"/>
    </row>
    <row r="210" spans="1:23" ht="22.5">
      <c r="A210" s="345"/>
      <c r="B210" s="346"/>
      <c r="C210" s="44" t="s">
        <v>185</v>
      </c>
      <c r="D210" s="367">
        <v>2069</v>
      </c>
      <c r="E210" s="367">
        <v>329544</v>
      </c>
      <c r="F210" s="367"/>
      <c r="G210" s="367">
        <v>2069</v>
      </c>
      <c r="H210" s="197"/>
      <c r="I210" s="197"/>
      <c r="J210" s="197"/>
      <c r="K210" s="197"/>
      <c r="L210" s="197">
        <v>1995</v>
      </c>
      <c r="M210" s="196">
        <v>643.17</v>
      </c>
      <c r="N210" s="197">
        <v>561487</v>
      </c>
      <c r="O210" s="197">
        <v>0</v>
      </c>
      <c r="P210" s="197">
        <f>L210</f>
        <v>1995</v>
      </c>
      <c r="Q210" s="197"/>
      <c r="R210" s="197"/>
      <c r="S210" s="197"/>
      <c r="T210" s="197"/>
      <c r="U210" s="196"/>
      <c r="V210" s="197"/>
      <c r="W210" s="119"/>
    </row>
    <row r="211" spans="1:23" ht="22.5">
      <c r="A211" s="345"/>
      <c r="B211" s="346"/>
      <c r="C211" s="44" t="s">
        <v>475</v>
      </c>
      <c r="D211" s="367"/>
      <c r="E211" s="367"/>
      <c r="F211" s="367"/>
      <c r="G211" s="367"/>
      <c r="H211" s="197"/>
      <c r="I211" s="197"/>
      <c r="J211" s="197"/>
      <c r="K211" s="197"/>
      <c r="L211" s="197">
        <v>2002</v>
      </c>
      <c r="M211" s="196">
        <v>103.74</v>
      </c>
      <c r="N211" s="197">
        <v>48758</v>
      </c>
      <c r="O211" s="197">
        <v>0</v>
      </c>
      <c r="P211" s="197">
        <f>L211</f>
        <v>2002</v>
      </c>
      <c r="Q211" s="197"/>
      <c r="R211" s="197"/>
      <c r="S211" s="197"/>
      <c r="T211" s="197"/>
      <c r="U211" s="196"/>
      <c r="V211" s="197"/>
      <c r="W211" s="119"/>
    </row>
    <row r="212" spans="1:23" ht="11.25">
      <c r="A212" s="345"/>
      <c r="B212" s="346"/>
      <c r="C212" s="44" t="s">
        <v>186</v>
      </c>
      <c r="D212" s="367">
        <v>263</v>
      </c>
      <c r="E212" s="367">
        <v>184450</v>
      </c>
      <c r="F212" s="367"/>
      <c r="G212" s="367">
        <v>263</v>
      </c>
      <c r="H212" s="197"/>
      <c r="I212" s="197"/>
      <c r="J212" s="197"/>
      <c r="K212" s="197"/>
      <c r="L212" s="197">
        <v>1994</v>
      </c>
      <c r="M212" s="196">
        <v>49.4</v>
      </c>
      <c r="N212" s="197">
        <v>20351</v>
      </c>
      <c r="O212" s="197"/>
      <c r="P212" s="197">
        <v>49.4</v>
      </c>
      <c r="Q212" s="196"/>
      <c r="R212" s="197"/>
      <c r="S212" s="197"/>
      <c r="T212" s="197"/>
      <c r="U212" s="196"/>
      <c r="V212" s="197"/>
      <c r="W212" s="119"/>
    </row>
    <row r="213" spans="1:23" ht="15" customHeight="1">
      <c r="A213" s="345"/>
      <c r="B213" s="346"/>
      <c r="C213" s="44" t="s">
        <v>187</v>
      </c>
      <c r="D213" s="367"/>
      <c r="E213" s="367"/>
      <c r="F213" s="367"/>
      <c r="G213" s="367"/>
      <c r="H213" s="197"/>
      <c r="I213" s="197"/>
      <c r="J213" s="197"/>
      <c r="K213" s="197"/>
      <c r="L213" s="197">
        <v>2017</v>
      </c>
      <c r="M213" s="196">
        <v>32</v>
      </c>
      <c r="N213" s="197">
        <v>68851</v>
      </c>
      <c r="O213" s="197"/>
      <c r="P213" s="197">
        <v>32</v>
      </c>
      <c r="Q213" s="196"/>
      <c r="R213" s="197"/>
      <c r="S213" s="197"/>
      <c r="T213" s="197"/>
      <c r="U213" s="196"/>
      <c r="V213" s="197"/>
      <c r="W213" s="119"/>
    </row>
    <row r="214" spans="1:23" ht="15" customHeight="1">
      <c r="A214" s="345"/>
      <c r="B214" s="346"/>
      <c r="C214" s="44" t="s">
        <v>188</v>
      </c>
      <c r="D214" s="367">
        <v>663</v>
      </c>
      <c r="E214" s="367">
        <v>265320</v>
      </c>
      <c r="F214" s="367"/>
      <c r="G214" s="367">
        <v>663</v>
      </c>
      <c r="H214" s="197"/>
      <c r="I214" s="197"/>
      <c r="J214" s="197"/>
      <c r="K214" s="197"/>
      <c r="L214" s="197">
        <v>1997</v>
      </c>
      <c r="M214" s="196">
        <v>54.9</v>
      </c>
      <c r="N214" s="197">
        <v>22680</v>
      </c>
      <c r="O214" s="197"/>
      <c r="P214" s="197">
        <v>54.9</v>
      </c>
      <c r="Q214" s="196"/>
      <c r="R214" s="197"/>
      <c r="S214" s="197"/>
      <c r="T214" s="197"/>
      <c r="U214" s="196"/>
      <c r="V214" s="197"/>
      <c r="W214" s="119"/>
    </row>
    <row r="215" spans="1:23" ht="15" customHeight="1">
      <c r="A215" s="347"/>
      <c r="B215" s="348"/>
      <c r="C215" s="161" t="s">
        <v>189</v>
      </c>
      <c r="D215" s="383"/>
      <c r="E215" s="383"/>
      <c r="F215" s="383"/>
      <c r="G215" s="383"/>
      <c r="H215" s="199"/>
      <c r="I215" s="199"/>
      <c r="J215" s="199"/>
      <c r="K215" s="199"/>
      <c r="L215" s="199">
        <v>2017</v>
      </c>
      <c r="M215" s="200">
        <v>49</v>
      </c>
      <c r="N215" s="199">
        <v>69368</v>
      </c>
      <c r="O215" s="199"/>
      <c r="P215" s="199">
        <v>49</v>
      </c>
      <c r="Q215" s="200"/>
      <c r="R215" s="199"/>
      <c r="S215" s="199"/>
      <c r="T215" s="199"/>
      <c r="U215" s="200"/>
      <c r="V215" s="199"/>
      <c r="W215" s="140"/>
    </row>
    <row r="216" spans="1:23" ht="22.5">
      <c r="A216" s="341">
        <v>47</v>
      </c>
      <c r="B216" s="343" t="s">
        <v>440</v>
      </c>
      <c r="C216" s="46" t="s">
        <v>190</v>
      </c>
      <c r="D216" s="198">
        <v>2553</v>
      </c>
      <c r="E216" s="198">
        <v>101325</v>
      </c>
      <c r="F216" s="198"/>
      <c r="G216" s="198">
        <v>2553</v>
      </c>
      <c r="H216" s="198"/>
      <c r="I216" s="198"/>
      <c r="J216" s="198"/>
      <c r="K216" s="198"/>
      <c r="L216" s="198">
        <v>2014</v>
      </c>
      <c r="M216" s="198">
        <v>1932</v>
      </c>
      <c r="N216" s="198">
        <v>8163231</v>
      </c>
      <c r="O216" s="198">
        <f>5115624-342747</f>
        <v>4772877</v>
      </c>
      <c r="P216" s="198">
        <v>1932</v>
      </c>
      <c r="Q216" s="198"/>
      <c r="R216" s="198"/>
      <c r="S216" s="198"/>
      <c r="T216" s="198"/>
      <c r="U216" s="198"/>
      <c r="V216" s="198"/>
      <c r="W216" s="139"/>
    </row>
    <row r="217" spans="1:23" ht="22.5">
      <c r="A217" s="345"/>
      <c r="B217" s="346"/>
      <c r="C217" s="44" t="s">
        <v>191</v>
      </c>
      <c r="D217" s="197">
        <v>489</v>
      </c>
      <c r="E217" s="197">
        <v>73350</v>
      </c>
      <c r="F217" s="197"/>
      <c r="G217" s="197">
        <v>489</v>
      </c>
      <c r="H217" s="197"/>
      <c r="I217" s="197"/>
      <c r="J217" s="197"/>
      <c r="K217" s="197"/>
      <c r="L217" s="197">
        <v>2012</v>
      </c>
      <c r="M217" s="197">
        <v>64</v>
      </c>
      <c r="N217" s="197">
        <v>378000</v>
      </c>
      <c r="O217" s="197">
        <f>115790-7757</f>
        <v>108033</v>
      </c>
      <c r="P217" s="197">
        <v>64</v>
      </c>
      <c r="Q217" s="197"/>
      <c r="R217" s="197"/>
      <c r="S217" s="197"/>
      <c r="T217" s="197"/>
      <c r="U217" s="197"/>
      <c r="V217" s="197"/>
      <c r="W217" s="119"/>
    </row>
    <row r="218" spans="1:23" ht="22.5">
      <c r="A218" s="345"/>
      <c r="B218" s="346"/>
      <c r="C218" s="44" t="s">
        <v>192</v>
      </c>
      <c r="D218" s="197">
        <v>675</v>
      </c>
      <c r="E218" s="197">
        <v>101250</v>
      </c>
      <c r="F218" s="197"/>
      <c r="G218" s="197">
        <v>675</v>
      </c>
      <c r="H218" s="197"/>
      <c r="I218" s="197"/>
      <c r="J218" s="197"/>
      <c r="K218" s="197"/>
      <c r="L218" s="197">
        <v>2007</v>
      </c>
      <c r="M218" s="197">
        <v>100</v>
      </c>
      <c r="N218" s="197">
        <v>370000</v>
      </c>
      <c r="O218" s="197">
        <v>0</v>
      </c>
      <c r="P218" s="197">
        <v>100</v>
      </c>
      <c r="Q218" s="197"/>
      <c r="R218" s="197"/>
      <c r="S218" s="197"/>
      <c r="T218" s="197"/>
      <c r="U218" s="197"/>
      <c r="V218" s="197"/>
      <c r="W218" s="119"/>
    </row>
    <row r="219" spans="1:23" ht="11.25">
      <c r="A219" s="347"/>
      <c r="B219" s="348"/>
      <c r="C219" s="161" t="s">
        <v>193</v>
      </c>
      <c r="D219" s="199">
        <v>109</v>
      </c>
      <c r="E219" s="199">
        <v>6300</v>
      </c>
      <c r="F219" s="199"/>
      <c r="G219" s="199">
        <v>109</v>
      </c>
      <c r="H219" s="199"/>
      <c r="I219" s="199"/>
      <c r="J219" s="199"/>
      <c r="K219" s="199"/>
      <c r="L219" s="199"/>
      <c r="M219" s="199"/>
      <c r="N219" s="199"/>
      <c r="O219" s="199"/>
      <c r="P219" s="199"/>
      <c r="Q219" s="199"/>
      <c r="R219" s="199"/>
      <c r="S219" s="199"/>
      <c r="T219" s="199"/>
      <c r="U219" s="199"/>
      <c r="V219" s="199"/>
      <c r="W219" s="140"/>
    </row>
    <row r="220" spans="1:23" ht="33.75">
      <c r="A220" s="351">
        <v>48</v>
      </c>
      <c r="B220" s="356" t="s">
        <v>443</v>
      </c>
      <c r="C220" s="46" t="s">
        <v>194</v>
      </c>
      <c r="D220" s="382">
        <v>1080</v>
      </c>
      <c r="E220" s="382">
        <v>86400</v>
      </c>
      <c r="F220" s="382"/>
      <c r="G220" s="382">
        <v>1080</v>
      </c>
      <c r="H220" s="198"/>
      <c r="I220" s="198"/>
      <c r="J220" s="198"/>
      <c r="K220" s="198"/>
      <c r="L220" s="198">
        <v>1988</v>
      </c>
      <c r="M220" s="198">
        <v>182</v>
      </c>
      <c r="N220" s="198">
        <v>85728</v>
      </c>
      <c r="O220" s="198"/>
      <c r="P220" s="198">
        <v>182</v>
      </c>
      <c r="Q220" s="198"/>
      <c r="R220" s="198"/>
      <c r="S220" s="198"/>
      <c r="T220" s="198"/>
      <c r="U220" s="198"/>
      <c r="V220" s="198"/>
      <c r="W220" s="139"/>
    </row>
    <row r="221" spans="1:23" ht="15" customHeight="1">
      <c r="A221" s="342"/>
      <c r="B221" s="344"/>
      <c r="C221" s="44" t="s">
        <v>195</v>
      </c>
      <c r="D221" s="367"/>
      <c r="E221" s="367"/>
      <c r="F221" s="367"/>
      <c r="G221" s="367"/>
      <c r="H221" s="197"/>
      <c r="I221" s="197"/>
      <c r="J221" s="197"/>
      <c r="K221" s="197"/>
      <c r="L221" s="197">
        <v>2015</v>
      </c>
      <c r="M221" s="197">
        <v>38</v>
      </c>
      <c r="N221" s="197">
        <v>60650</v>
      </c>
      <c r="O221" s="197">
        <v>32333</v>
      </c>
      <c r="P221" s="197">
        <v>38</v>
      </c>
      <c r="Q221" s="197"/>
      <c r="R221" s="197"/>
      <c r="S221" s="197"/>
      <c r="T221" s="197"/>
      <c r="U221" s="197"/>
      <c r="V221" s="197"/>
      <c r="W221" s="119"/>
    </row>
    <row r="222" spans="1:23" ht="33.75">
      <c r="A222" s="342"/>
      <c r="B222" s="344"/>
      <c r="C222" s="47" t="s">
        <v>196</v>
      </c>
      <c r="D222" s="367">
        <v>1004</v>
      </c>
      <c r="E222" s="367">
        <v>190760</v>
      </c>
      <c r="F222" s="367"/>
      <c r="G222" s="367">
        <v>1004</v>
      </c>
      <c r="H222" s="197"/>
      <c r="I222" s="197"/>
      <c r="J222" s="197"/>
      <c r="K222" s="197"/>
      <c r="L222" s="197">
        <v>2008</v>
      </c>
      <c r="M222" s="197">
        <v>56</v>
      </c>
      <c r="N222" s="197">
        <v>360829</v>
      </c>
      <c r="O222" s="197">
        <v>47954</v>
      </c>
      <c r="P222" s="197">
        <v>56</v>
      </c>
      <c r="Q222" s="197"/>
      <c r="R222" s="197"/>
      <c r="S222" s="197"/>
      <c r="T222" s="197"/>
      <c r="U222" s="197"/>
      <c r="V222" s="197"/>
      <c r="W222" s="119"/>
    </row>
    <row r="223" spans="1:23" ht="33.75">
      <c r="A223" s="342"/>
      <c r="B223" s="344"/>
      <c r="C223" s="47" t="s">
        <v>197</v>
      </c>
      <c r="D223" s="367"/>
      <c r="E223" s="367"/>
      <c r="F223" s="367"/>
      <c r="G223" s="367"/>
      <c r="H223" s="197"/>
      <c r="I223" s="197"/>
      <c r="J223" s="197"/>
      <c r="K223" s="197"/>
      <c r="L223" s="197">
        <v>2018</v>
      </c>
      <c r="M223" s="197">
        <v>551.8</v>
      </c>
      <c r="N223" s="197">
        <v>5615289</v>
      </c>
      <c r="O223" s="197">
        <v>4791525</v>
      </c>
      <c r="P223" s="197">
        <v>551.8</v>
      </c>
      <c r="Q223" s="197"/>
      <c r="R223" s="197"/>
      <c r="S223" s="197"/>
      <c r="T223" s="197"/>
      <c r="U223" s="197"/>
      <c r="V223" s="197"/>
      <c r="W223" s="119"/>
    </row>
    <row r="224" spans="1:23" ht="15" customHeight="1">
      <c r="A224" s="342"/>
      <c r="B224" s="344"/>
      <c r="C224" s="48" t="s">
        <v>198</v>
      </c>
      <c r="D224" s="383"/>
      <c r="E224" s="383"/>
      <c r="F224" s="383"/>
      <c r="G224" s="383"/>
      <c r="H224" s="199"/>
      <c r="I224" s="199"/>
      <c r="J224" s="199"/>
      <c r="K224" s="199"/>
      <c r="L224" s="199">
        <v>2019</v>
      </c>
      <c r="M224" s="199">
        <v>94.5</v>
      </c>
      <c r="N224" s="199">
        <v>475072</v>
      </c>
      <c r="O224" s="199">
        <v>379725</v>
      </c>
      <c r="P224" s="199">
        <v>94.5</v>
      </c>
      <c r="Q224" s="199"/>
      <c r="R224" s="199"/>
      <c r="S224" s="199"/>
      <c r="T224" s="199"/>
      <c r="U224" s="199"/>
      <c r="V224" s="199"/>
      <c r="W224" s="140"/>
    </row>
    <row r="225" spans="1:23" ht="14.25" customHeight="1">
      <c r="A225" s="342"/>
      <c r="B225" s="344"/>
      <c r="C225" s="160" t="s">
        <v>793</v>
      </c>
      <c r="D225" s="382">
        <v>3479</v>
      </c>
      <c r="E225" s="382">
        <v>396606</v>
      </c>
      <c r="F225" s="382"/>
      <c r="G225" s="382">
        <v>3479</v>
      </c>
      <c r="H225" s="198"/>
      <c r="I225" s="198"/>
      <c r="J225" s="198"/>
      <c r="K225" s="198"/>
      <c r="L225" s="198">
        <v>2008</v>
      </c>
      <c r="M225" s="198">
        <v>38</v>
      </c>
      <c r="N225" s="198">
        <v>230000</v>
      </c>
      <c r="O225" s="198">
        <v>15226</v>
      </c>
      <c r="P225" s="198">
        <v>38</v>
      </c>
      <c r="Q225" s="198"/>
      <c r="R225" s="198"/>
      <c r="S225" s="198"/>
      <c r="T225" s="198"/>
      <c r="U225" s="198"/>
      <c r="V225" s="198"/>
      <c r="W225" s="139"/>
    </row>
    <row r="226" spans="1:23" ht="22.5">
      <c r="A226" s="342"/>
      <c r="B226" s="344"/>
      <c r="C226" s="47" t="s">
        <v>199</v>
      </c>
      <c r="D226" s="367"/>
      <c r="E226" s="367"/>
      <c r="F226" s="367"/>
      <c r="G226" s="367"/>
      <c r="H226" s="197"/>
      <c r="I226" s="197"/>
      <c r="J226" s="197"/>
      <c r="K226" s="197"/>
      <c r="L226" s="197">
        <v>1985</v>
      </c>
      <c r="M226" s="197">
        <v>54</v>
      </c>
      <c r="N226" s="197">
        <v>33920</v>
      </c>
      <c r="O226" s="197">
        <v>0</v>
      </c>
      <c r="P226" s="197">
        <v>54</v>
      </c>
      <c r="Q226" s="197"/>
      <c r="R226" s="197"/>
      <c r="S226" s="197"/>
      <c r="T226" s="197"/>
      <c r="U226" s="197"/>
      <c r="V226" s="197"/>
      <c r="W226" s="119"/>
    </row>
    <row r="227" spans="1:23" ht="22.5">
      <c r="A227" s="342"/>
      <c r="B227" s="344"/>
      <c r="C227" s="47" t="s">
        <v>200</v>
      </c>
      <c r="D227" s="197">
        <v>2762</v>
      </c>
      <c r="E227" s="197">
        <v>994320</v>
      </c>
      <c r="F227" s="197"/>
      <c r="G227" s="197">
        <v>2762</v>
      </c>
      <c r="H227" s="197"/>
      <c r="I227" s="197"/>
      <c r="J227" s="197"/>
      <c r="K227" s="197"/>
      <c r="L227" s="197">
        <v>1985</v>
      </c>
      <c r="M227" s="197">
        <v>192</v>
      </c>
      <c r="N227" s="197">
        <v>752584</v>
      </c>
      <c r="O227" s="197">
        <v>0</v>
      </c>
      <c r="P227" s="197">
        <v>192</v>
      </c>
      <c r="Q227" s="197"/>
      <c r="R227" s="197"/>
      <c r="S227" s="197"/>
      <c r="T227" s="197"/>
      <c r="U227" s="197"/>
      <c r="V227" s="197"/>
      <c r="W227" s="119"/>
    </row>
    <row r="228" spans="1:23" ht="22.5">
      <c r="A228" s="352"/>
      <c r="B228" s="357"/>
      <c r="C228" s="48" t="s">
        <v>201</v>
      </c>
      <c r="D228" s="199">
        <v>388</v>
      </c>
      <c r="E228" s="199">
        <v>994320</v>
      </c>
      <c r="F228" s="199"/>
      <c r="G228" s="199">
        <v>388</v>
      </c>
      <c r="H228" s="199"/>
      <c r="I228" s="199"/>
      <c r="J228" s="199"/>
      <c r="K228" s="199"/>
      <c r="L228" s="199">
        <v>2000</v>
      </c>
      <c r="M228" s="199">
        <v>48</v>
      </c>
      <c r="N228" s="199">
        <v>27136</v>
      </c>
      <c r="O228" s="199"/>
      <c r="P228" s="199">
        <v>48</v>
      </c>
      <c r="Q228" s="199"/>
      <c r="R228" s="199"/>
      <c r="S228" s="199"/>
      <c r="T228" s="199"/>
      <c r="U228" s="199"/>
      <c r="V228" s="199"/>
      <c r="W228" s="140"/>
    </row>
    <row r="229" spans="1:23" ht="33.75">
      <c r="A229" s="341">
        <v>49</v>
      </c>
      <c r="B229" s="343" t="s">
        <v>476</v>
      </c>
      <c r="C229" s="46" t="s">
        <v>794</v>
      </c>
      <c r="D229" s="391" t="s">
        <v>477</v>
      </c>
      <c r="E229" s="391">
        <v>1034550</v>
      </c>
      <c r="F229" s="391"/>
      <c r="G229" s="391" t="s">
        <v>477</v>
      </c>
      <c r="H229" s="201"/>
      <c r="I229" s="201"/>
      <c r="J229" s="201"/>
      <c r="K229" s="201"/>
      <c r="L229" s="201">
        <v>2009</v>
      </c>
      <c r="M229" s="201">
        <v>112</v>
      </c>
      <c r="N229" s="201">
        <v>733183</v>
      </c>
      <c r="O229" s="201">
        <v>222432</v>
      </c>
      <c r="P229" s="201">
        <v>112</v>
      </c>
      <c r="Q229" s="201"/>
      <c r="R229" s="201"/>
      <c r="S229" s="201"/>
      <c r="T229" s="201"/>
      <c r="U229" s="201"/>
      <c r="V229" s="201"/>
      <c r="W229" s="124"/>
    </row>
    <row r="230" spans="1:23" ht="30" customHeight="1">
      <c r="A230" s="345"/>
      <c r="B230" s="346"/>
      <c r="C230" s="44" t="s">
        <v>795</v>
      </c>
      <c r="D230" s="380"/>
      <c r="E230" s="380"/>
      <c r="F230" s="380"/>
      <c r="G230" s="380"/>
      <c r="H230" s="196"/>
      <c r="I230" s="196"/>
      <c r="J230" s="196"/>
      <c r="K230" s="196"/>
      <c r="L230" s="196">
        <v>2020</v>
      </c>
      <c r="M230" s="194">
        <v>890.52</v>
      </c>
      <c r="N230" s="196">
        <v>5411911</v>
      </c>
      <c r="O230" s="196">
        <f>N230*0.96</f>
        <v>5195434.56</v>
      </c>
      <c r="P230" s="194">
        <v>890.52</v>
      </c>
      <c r="Q230" s="196"/>
      <c r="R230" s="196"/>
      <c r="S230" s="196"/>
      <c r="T230" s="196"/>
      <c r="U230" s="196"/>
      <c r="V230" s="196"/>
      <c r="W230" s="145"/>
    </row>
    <row r="231" spans="1:23" ht="22.5">
      <c r="A231" s="345"/>
      <c r="B231" s="346"/>
      <c r="C231" s="47" t="s">
        <v>796</v>
      </c>
      <c r="D231" s="194">
        <v>1243</v>
      </c>
      <c r="E231" s="194">
        <v>522.06</v>
      </c>
      <c r="F231" s="194"/>
      <c r="G231" s="194">
        <v>522.06</v>
      </c>
      <c r="H231" s="196"/>
      <c r="I231" s="196"/>
      <c r="J231" s="196"/>
      <c r="K231" s="196"/>
      <c r="L231" s="194">
        <v>2019</v>
      </c>
      <c r="M231" s="196">
        <v>247</v>
      </c>
      <c r="N231" s="196">
        <v>1091074</v>
      </c>
      <c r="O231" s="196">
        <v>945525</v>
      </c>
      <c r="P231" s="196">
        <v>247</v>
      </c>
      <c r="Q231" s="196"/>
      <c r="R231" s="196"/>
      <c r="S231" s="196"/>
      <c r="T231" s="196"/>
      <c r="U231" s="196"/>
      <c r="V231" s="196"/>
      <c r="W231" s="145"/>
    </row>
    <row r="232" spans="1:23" ht="22.5">
      <c r="A232" s="345"/>
      <c r="B232" s="346"/>
      <c r="C232" s="47" t="s">
        <v>797</v>
      </c>
      <c r="D232" s="196" t="s">
        <v>202</v>
      </c>
      <c r="E232" s="196">
        <v>279850</v>
      </c>
      <c r="F232" s="196"/>
      <c r="G232" s="196" t="s">
        <v>202</v>
      </c>
      <c r="H232" s="196"/>
      <c r="I232" s="196"/>
      <c r="J232" s="196"/>
      <c r="K232" s="196"/>
      <c r="L232" s="196">
        <v>2019</v>
      </c>
      <c r="M232" s="196">
        <v>75</v>
      </c>
      <c r="N232" s="196">
        <v>278873</v>
      </c>
      <c r="O232" s="196">
        <v>241.671</v>
      </c>
      <c r="P232" s="196">
        <v>75</v>
      </c>
      <c r="Q232" s="196"/>
      <c r="R232" s="196"/>
      <c r="S232" s="196"/>
      <c r="T232" s="196"/>
      <c r="U232" s="196"/>
      <c r="V232" s="196"/>
      <c r="W232" s="145"/>
    </row>
    <row r="233" spans="1:23" ht="11.25">
      <c r="A233" s="347"/>
      <c r="B233" s="348"/>
      <c r="C233" s="48" t="s">
        <v>203</v>
      </c>
      <c r="D233" s="200">
        <v>2400</v>
      </c>
      <c r="E233" s="200">
        <v>456000</v>
      </c>
      <c r="F233" s="200"/>
      <c r="G233" s="200">
        <v>2400</v>
      </c>
      <c r="H233" s="200"/>
      <c r="I233" s="200"/>
      <c r="J233" s="200"/>
      <c r="K233" s="200"/>
      <c r="L233" s="200">
        <v>2000</v>
      </c>
      <c r="M233" s="200">
        <v>326.34</v>
      </c>
      <c r="N233" s="200">
        <v>3052882</v>
      </c>
      <c r="O233" s="200"/>
      <c r="P233" s="200">
        <v>326.34</v>
      </c>
      <c r="Q233" s="200"/>
      <c r="R233" s="200"/>
      <c r="S233" s="200"/>
      <c r="T233" s="200"/>
      <c r="U233" s="200"/>
      <c r="V233" s="200"/>
      <c r="W233" s="146"/>
    </row>
    <row r="234" spans="1:23" ht="22.5">
      <c r="A234" s="349">
        <v>50</v>
      </c>
      <c r="B234" s="350" t="s">
        <v>478</v>
      </c>
      <c r="C234" s="43" t="s">
        <v>204</v>
      </c>
      <c r="D234" s="195">
        <v>2471</v>
      </c>
      <c r="E234" s="195">
        <v>1614943</v>
      </c>
      <c r="F234" s="195"/>
      <c r="G234" s="195">
        <v>2471</v>
      </c>
      <c r="H234" s="195"/>
      <c r="I234" s="195"/>
      <c r="J234" s="195"/>
      <c r="K234" s="195"/>
      <c r="L234" s="194">
        <v>1983</v>
      </c>
      <c r="M234" s="195">
        <v>1852</v>
      </c>
      <c r="N234" s="195">
        <v>1566900</v>
      </c>
      <c r="O234" s="195"/>
      <c r="P234" s="195">
        <v>1852</v>
      </c>
      <c r="Q234" s="195"/>
      <c r="R234" s="195"/>
      <c r="S234" s="195"/>
      <c r="T234" s="195"/>
      <c r="U234" s="195"/>
      <c r="V234" s="195"/>
      <c r="W234" s="118"/>
    </row>
    <row r="235" spans="1:23" ht="11.25">
      <c r="A235" s="345"/>
      <c r="B235" s="346"/>
      <c r="C235" s="44" t="s">
        <v>205</v>
      </c>
      <c r="D235" s="197">
        <v>3651</v>
      </c>
      <c r="E235" s="197">
        <v>6833295</v>
      </c>
      <c r="F235" s="197"/>
      <c r="G235" s="197">
        <v>3651</v>
      </c>
      <c r="H235" s="197"/>
      <c r="I235" s="197"/>
      <c r="J235" s="197"/>
      <c r="K235" s="197"/>
      <c r="L235" s="196">
        <v>2013</v>
      </c>
      <c r="M235" s="197">
        <v>933</v>
      </c>
      <c r="N235" s="197">
        <v>6631317</v>
      </c>
      <c r="O235" s="197">
        <v>4500917</v>
      </c>
      <c r="P235" s="197">
        <v>933</v>
      </c>
      <c r="Q235" s="197"/>
      <c r="R235" s="197"/>
      <c r="S235" s="197"/>
      <c r="T235" s="197"/>
      <c r="U235" s="197"/>
      <c r="V235" s="197"/>
      <c r="W235" s="119"/>
    </row>
    <row r="236" spans="1:23" ht="11.25">
      <c r="A236" s="345"/>
      <c r="B236" s="346"/>
      <c r="C236" s="44" t="s">
        <v>206</v>
      </c>
      <c r="D236" s="197">
        <v>185</v>
      </c>
      <c r="E236" s="197">
        <v>155400</v>
      </c>
      <c r="F236" s="197"/>
      <c r="G236" s="197">
        <v>185</v>
      </c>
      <c r="H236" s="197"/>
      <c r="I236" s="197"/>
      <c r="J236" s="196"/>
      <c r="K236" s="196"/>
      <c r="L236" s="196">
        <v>2002</v>
      </c>
      <c r="M236" s="197">
        <v>141</v>
      </c>
      <c r="N236" s="197">
        <v>200000</v>
      </c>
      <c r="O236" s="197">
        <v>0</v>
      </c>
      <c r="P236" s="197">
        <v>141</v>
      </c>
      <c r="Q236" s="197"/>
      <c r="R236" s="197"/>
      <c r="S236" s="197"/>
      <c r="T236" s="197"/>
      <c r="U236" s="197"/>
      <c r="V236" s="197"/>
      <c r="W236" s="119"/>
    </row>
    <row r="237" spans="1:23" ht="11.25">
      <c r="A237" s="345"/>
      <c r="B237" s="346"/>
      <c r="C237" s="44" t="s">
        <v>207</v>
      </c>
      <c r="D237" s="197">
        <v>1511</v>
      </c>
      <c r="E237" s="197">
        <v>1164086</v>
      </c>
      <c r="F237" s="197"/>
      <c r="G237" s="197">
        <v>1511</v>
      </c>
      <c r="H237" s="197"/>
      <c r="I237" s="197"/>
      <c r="J237" s="196"/>
      <c r="K237" s="196"/>
      <c r="L237" s="196">
        <v>2011</v>
      </c>
      <c r="M237" s="197">
        <v>77</v>
      </c>
      <c r="N237" s="197">
        <v>43796</v>
      </c>
      <c r="O237" s="197">
        <v>0</v>
      </c>
      <c r="P237" s="197">
        <v>77</v>
      </c>
      <c r="Q237" s="197"/>
      <c r="R237" s="197"/>
      <c r="S237" s="197"/>
      <c r="T237" s="197"/>
      <c r="U237" s="197"/>
      <c r="V237" s="197"/>
      <c r="W237" s="119"/>
    </row>
    <row r="238" spans="1:23" ht="11.25">
      <c r="A238" s="345"/>
      <c r="B238" s="346"/>
      <c r="C238" s="44" t="s">
        <v>208</v>
      </c>
      <c r="D238" s="197">
        <v>271</v>
      </c>
      <c r="E238" s="197">
        <v>95025</v>
      </c>
      <c r="F238" s="197"/>
      <c r="G238" s="197">
        <v>271</v>
      </c>
      <c r="H238" s="197"/>
      <c r="I238" s="197"/>
      <c r="J238" s="196"/>
      <c r="K238" s="196"/>
      <c r="L238" s="196">
        <v>1986</v>
      </c>
      <c r="M238" s="197">
        <v>59</v>
      </c>
      <c r="N238" s="197">
        <v>39720</v>
      </c>
      <c r="O238" s="197">
        <v>0</v>
      </c>
      <c r="P238" s="197">
        <v>59</v>
      </c>
      <c r="Q238" s="197"/>
      <c r="R238" s="197"/>
      <c r="S238" s="197"/>
      <c r="T238" s="197"/>
      <c r="U238" s="197"/>
      <c r="V238" s="197"/>
      <c r="W238" s="119"/>
    </row>
    <row r="239" spans="1:23" ht="11.25">
      <c r="A239" s="347"/>
      <c r="B239" s="348"/>
      <c r="C239" s="161" t="s">
        <v>209</v>
      </c>
      <c r="D239" s="199">
        <v>456</v>
      </c>
      <c r="E239" s="199">
        <v>198121</v>
      </c>
      <c r="F239" s="199"/>
      <c r="G239" s="199">
        <v>456</v>
      </c>
      <c r="H239" s="199"/>
      <c r="I239" s="199"/>
      <c r="J239" s="199"/>
      <c r="K239" s="199"/>
      <c r="L239" s="200">
        <v>2003</v>
      </c>
      <c r="M239" s="199">
        <v>65</v>
      </c>
      <c r="N239" s="199">
        <v>85019</v>
      </c>
      <c r="O239" s="199"/>
      <c r="P239" s="199">
        <v>65</v>
      </c>
      <c r="Q239" s="199"/>
      <c r="R239" s="199"/>
      <c r="S239" s="199"/>
      <c r="T239" s="199"/>
      <c r="U239" s="199"/>
      <c r="V239" s="199"/>
      <c r="W239" s="140"/>
    </row>
    <row r="240" spans="1:23" ht="22.5">
      <c r="A240" s="341">
        <v>41</v>
      </c>
      <c r="B240" s="343" t="s">
        <v>444</v>
      </c>
      <c r="C240" s="46" t="s">
        <v>210</v>
      </c>
      <c r="D240" s="198">
        <v>241.7</v>
      </c>
      <c r="E240" s="198">
        <v>67676</v>
      </c>
      <c r="F240" s="198"/>
      <c r="G240" s="198">
        <v>241.7</v>
      </c>
      <c r="H240" s="198"/>
      <c r="I240" s="198"/>
      <c r="J240" s="198"/>
      <c r="K240" s="198"/>
      <c r="L240" s="205" t="s">
        <v>211</v>
      </c>
      <c r="M240" s="198">
        <v>48</v>
      </c>
      <c r="N240" s="198">
        <v>20352</v>
      </c>
      <c r="O240" s="198"/>
      <c r="P240" s="198">
        <v>48</v>
      </c>
      <c r="Q240" s="198"/>
      <c r="R240" s="198"/>
      <c r="S240" s="198"/>
      <c r="T240" s="198"/>
      <c r="U240" s="198"/>
      <c r="V240" s="198"/>
      <c r="W240" s="139"/>
    </row>
    <row r="241" spans="1:23" ht="22.5">
      <c r="A241" s="345"/>
      <c r="B241" s="346"/>
      <c r="C241" s="44" t="s">
        <v>212</v>
      </c>
      <c r="D241" s="197">
        <v>593.8</v>
      </c>
      <c r="E241" s="197">
        <v>83132</v>
      </c>
      <c r="F241" s="197"/>
      <c r="G241" s="197">
        <v>593.8</v>
      </c>
      <c r="H241" s="197"/>
      <c r="I241" s="197"/>
      <c r="J241" s="197"/>
      <c r="K241" s="197"/>
      <c r="L241" s="208" t="s">
        <v>82</v>
      </c>
      <c r="M241" s="197">
        <v>85</v>
      </c>
      <c r="N241" s="197">
        <v>27928</v>
      </c>
      <c r="O241" s="197"/>
      <c r="P241" s="197">
        <v>85</v>
      </c>
      <c r="Q241" s="197"/>
      <c r="R241" s="197"/>
      <c r="S241" s="197"/>
      <c r="T241" s="197"/>
      <c r="U241" s="197"/>
      <c r="V241" s="197"/>
      <c r="W241" s="119"/>
    </row>
    <row r="242" spans="1:23" ht="22.5">
      <c r="A242" s="345"/>
      <c r="B242" s="346"/>
      <c r="C242" s="44" t="s">
        <v>213</v>
      </c>
      <c r="D242" s="197">
        <v>844.1</v>
      </c>
      <c r="E242" s="197">
        <v>118174</v>
      </c>
      <c r="F242" s="197"/>
      <c r="G242" s="197">
        <v>844.1</v>
      </c>
      <c r="H242" s="197"/>
      <c r="I242" s="197"/>
      <c r="J242" s="197"/>
      <c r="K242" s="197"/>
      <c r="L242" s="208" t="s">
        <v>214</v>
      </c>
      <c r="M242" s="197">
        <v>78</v>
      </c>
      <c r="N242" s="197">
        <v>32648</v>
      </c>
      <c r="O242" s="197"/>
      <c r="P242" s="197">
        <v>78</v>
      </c>
      <c r="Q242" s="197"/>
      <c r="R242" s="197"/>
      <c r="S242" s="197"/>
      <c r="T242" s="197"/>
      <c r="U242" s="197"/>
      <c r="V242" s="197"/>
      <c r="W242" s="119"/>
    </row>
    <row r="243" spans="1:23" ht="22.5">
      <c r="A243" s="345"/>
      <c r="B243" s="346"/>
      <c r="C243" s="44" t="s">
        <v>215</v>
      </c>
      <c r="D243" s="197">
        <v>922.6</v>
      </c>
      <c r="E243" s="197">
        <v>129164</v>
      </c>
      <c r="F243" s="197"/>
      <c r="G243" s="197">
        <v>922.6</v>
      </c>
      <c r="H243" s="197"/>
      <c r="I243" s="197"/>
      <c r="J243" s="197"/>
      <c r="K243" s="197"/>
      <c r="L243" s="208" t="s">
        <v>216</v>
      </c>
      <c r="M243" s="197">
        <v>49</v>
      </c>
      <c r="N243" s="197">
        <v>71981</v>
      </c>
      <c r="O243" s="197"/>
      <c r="P243" s="197">
        <v>49</v>
      </c>
      <c r="Q243" s="197"/>
      <c r="R243" s="197"/>
      <c r="S243" s="197"/>
      <c r="T243" s="197"/>
      <c r="U243" s="197"/>
      <c r="V243" s="197"/>
      <c r="W243" s="119"/>
    </row>
    <row r="244" spans="1:23" ht="22.5">
      <c r="A244" s="347"/>
      <c r="B244" s="348"/>
      <c r="C244" s="161" t="s">
        <v>217</v>
      </c>
      <c r="D244" s="199">
        <v>5002</v>
      </c>
      <c r="E244" s="199">
        <v>5002000</v>
      </c>
      <c r="F244" s="199"/>
      <c r="G244" s="199">
        <v>5002</v>
      </c>
      <c r="H244" s="199"/>
      <c r="I244" s="199"/>
      <c r="J244" s="199"/>
      <c r="K244" s="199"/>
      <c r="L244" s="209" t="s">
        <v>218</v>
      </c>
      <c r="M244" s="199">
        <v>720</v>
      </c>
      <c r="N244" s="199">
        <v>9001079</v>
      </c>
      <c r="O244" s="199">
        <v>5639176</v>
      </c>
      <c r="P244" s="199">
        <v>720</v>
      </c>
      <c r="Q244" s="199"/>
      <c r="R244" s="199"/>
      <c r="S244" s="199"/>
      <c r="T244" s="199"/>
      <c r="U244" s="199"/>
      <c r="V244" s="199"/>
      <c r="W244" s="140"/>
    </row>
    <row r="245" spans="1:23" ht="22.5">
      <c r="A245" s="341">
        <v>52</v>
      </c>
      <c r="B245" s="343" t="s">
        <v>445</v>
      </c>
      <c r="C245" s="46" t="s">
        <v>219</v>
      </c>
      <c r="D245" s="198">
        <v>4019.6</v>
      </c>
      <c r="E245" s="198">
        <v>711469</v>
      </c>
      <c r="F245" s="198"/>
      <c r="G245" s="198">
        <f>D245</f>
        <v>4019.6</v>
      </c>
      <c r="H245" s="198"/>
      <c r="I245" s="198"/>
      <c r="J245" s="201"/>
      <c r="K245" s="201"/>
      <c r="L245" s="201">
        <v>2016</v>
      </c>
      <c r="M245" s="198">
        <v>3792</v>
      </c>
      <c r="N245" s="198">
        <v>6900000</v>
      </c>
      <c r="O245" s="198">
        <v>5244000</v>
      </c>
      <c r="P245" s="198">
        <f>L245</f>
        <v>2016</v>
      </c>
      <c r="Q245" s="198"/>
      <c r="R245" s="198"/>
      <c r="S245" s="198"/>
      <c r="T245" s="198"/>
      <c r="U245" s="198"/>
      <c r="V245" s="198"/>
      <c r="W245" s="139"/>
    </row>
    <row r="246" spans="1:23" ht="22.5">
      <c r="A246" s="345"/>
      <c r="B246" s="346"/>
      <c r="C246" s="44" t="s">
        <v>220</v>
      </c>
      <c r="D246" s="197">
        <v>588</v>
      </c>
      <c r="E246" s="197">
        <v>117640</v>
      </c>
      <c r="F246" s="197"/>
      <c r="G246" s="197">
        <f>D246</f>
        <v>588</v>
      </c>
      <c r="H246" s="197"/>
      <c r="I246" s="197"/>
      <c r="J246" s="196"/>
      <c r="K246" s="196"/>
      <c r="L246" s="196">
        <v>1980</v>
      </c>
      <c r="M246" s="197">
        <v>44</v>
      </c>
      <c r="N246" s="197">
        <v>22700</v>
      </c>
      <c r="O246" s="197">
        <v>0</v>
      </c>
      <c r="P246" s="197">
        <f>L246</f>
        <v>1980</v>
      </c>
      <c r="Q246" s="197"/>
      <c r="R246" s="197"/>
      <c r="S246" s="197"/>
      <c r="T246" s="197"/>
      <c r="U246" s="197"/>
      <c r="V246" s="197"/>
      <c r="W246" s="119"/>
    </row>
    <row r="247" spans="1:23" ht="22.5">
      <c r="A247" s="345"/>
      <c r="B247" s="346"/>
      <c r="C247" s="44" t="s">
        <v>221</v>
      </c>
      <c r="D247" s="197">
        <v>1300</v>
      </c>
      <c r="E247" s="197">
        <v>236572.7</v>
      </c>
      <c r="F247" s="197"/>
      <c r="G247" s="197">
        <v>1300</v>
      </c>
      <c r="H247" s="197"/>
      <c r="I247" s="197"/>
      <c r="J247" s="196"/>
      <c r="K247" s="196"/>
      <c r="L247" s="196">
        <v>1980</v>
      </c>
      <c r="M247" s="197">
        <v>56</v>
      </c>
      <c r="N247" s="197">
        <v>359901</v>
      </c>
      <c r="O247" s="197">
        <v>0</v>
      </c>
      <c r="P247" s="197">
        <f>L247</f>
        <v>1980</v>
      </c>
      <c r="Q247" s="197"/>
      <c r="R247" s="197"/>
      <c r="S247" s="197"/>
      <c r="T247" s="197"/>
      <c r="U247" s="197"/>
      <c r="V247" s="197"/>
      <c r="W247" s="119"/>
    </row>
    <row r="248" spans="1:23" ht="22.5">
      <c r="A248" s="345"/>
      <c r="B248" s="346"/>
      <c r="C248" s="44" t="s">
        <v>222</v>
      </c>
      <c r="D248" s="197">
        <v>477</v>
      </c>
      <c r="E248" s="197">
        <v>30547</v>
      </c>
      <c r="F248" s="197"/>
      <c r="G248" s="197">
        <v>477</v>
      </c>
      <c r="H248" s="197"/>
      <c r="I248" s="197"/>
      <c r="J248" s="196"/>
      <c r="K248" s="196"/>
      <c r="L248" s="196">
        <v>1982</v>
      </c>
      <c r="M248" s="197">
        <v>56</v>
      </c>
      <c r="N248" s="197">
        <v>26761</v>
      </c>
      <c r="O248" s="197"/>
      <c r="P248" s="197">
        <f>L248</f>
        <v>1982</v>
      </c>
      <c r="Q248" s="197"/>
      <c r="R248" s="197"/>
      <c r="S248" s="197"/>
      <c r="T248" s="197"/>
      <c r="U248" s="197"/>
      <c r="V248" s="197"/>
      <c r="W248" s="119"/>
    </row>
    <row r="249" spans="1:23" ht="22.5">
      <c r="A249" s="347"/>
      <c r="B249" s="348"/>
      <c r="C249" s="161" t="s">
        <v>223</v>
      </c>
      <c r="D249" s="199">
        <v>500</v>
      </c>
      <c r="E249" s="199">
        <v>32000</v>
      </c>
      <c r="F249" s="199"/>
      <c r="G249" s="199">
        <v>500</v>
      </c>
      <c r="H249" s="199"/>
      <c r="I249" s="199"/>
      <c r="J249" s="200"/>
      <c r="K249" s="200"/>
      <c r="L249" s="200">
        <v>1980</v>
      </c>
      <c r="M249" s="199">
        <v>62</v>
      </c>
      <c r="N249" s="199">
        <v>50000</v>
      </c>
      <c r="O249" s="199"/>
      <c r="P249" s="199">
        <f>L249</f>
        <v>1980</v>
      </c>
      <c r="Q249" s="199"/>
      <c r="R249" s="199"/>
      <c r="S249" s="199"/>
      <c r="T249" s="199"/>
      <c r="U249" s="199"/>
      <c r="V249" s="199"/>
      <c r="W249" s="140"/>
    </row>
    <row r="250" spans="1:23" ht="12" customHeight="1">
      <c r="A250" s="341">
        <v>53</v>
      </c>
      <c r="B250" s="343" t="s">
        <v>446</v>
      </c>
      <c r="C250" s="175" t="s">
        <v>224</v>
      </c>
      <c r="D250" s="198">
        <v>1176</v>
      </c>
      <c r="E250" s="198">
        <v>150528</v>
      </c>
      <c r="F250" s="198"/>
      <c r="G250" s="198">
        <v>1176</v>
      </c>
      <c r="H250" s="198"/>
      <c r="I250" s="198"/>
      <c r="J250" s="198"/>
      <c r="K250" s="198"/>
      <c r="L250" s="201">
        <v>2009</v>
      </c>
      <c r="M250" s="201">
        <v>56</v>
      </c>
      <c r="N250" s="201">
        <v>357911</v>
      </c>
      <c r="O250" s="201">
        <v>47566</v>
      </c>
      <c r="P250" s="198">
        <v>56</v>
      </c>
      <c r="Q250" s="201"/>
      <c r="R250" s="198"/>
      <c r="S250" s="198"/>
      <c r="T250" s="198"/>
      <c r="U250" s="198"/>
      <c r="V250" s="198"/>
      <c r="W250" s="147"/>
    </row>
    <row r="251" spans="1:23" ht="12" customHeight="1">
      <c r="A251" s="345"/>
      <c r="B251" s="346"/>
      <c r="C251" s="176" t="s">
        <v>225</v>
      </c>
      <c r="D251" s="197">
        <v>1686</v>
      </c>
      <c r="E251" s="197">
        <v>421500</v>
      </c>
      <c r="F251" s="197"/>
      <c r="G251" s="197">
        <v>1686</v>
      </c>
      <c r="H251" s="197"/>
      <c r="I251" s="197"/>
      <c r="J251" s="197"/>
      <c r="K251" s="197"/>
      <c r="L251" s="196">
        <v>2009</v>
      </c>
      <c r="M251" s="196">
        <v>56</v>
      </c>
      <c r="N251" s="196">
        <v>357915</v>
      </c>
      <c r="O251" s="196">
        <v>47566</v>
      </c>
      <c r="P251" s="197">
        <v>56</v>
      </c>
      <c r="Q251" s="196"/>
      <c r="R251" s="197"/>
      <c r="S251" s="197"/>
      <c r="T251" s="197"/>
      <c r="U251" s="197"/>
      <c r="V251" s="197"/>
      <c r="W251" s="148"/>
    </row>
    <row r="252" spans="1:23" ht="33.75">
      <c r="A252" s="345"/>
      <c r="B252" s="346"/>
      <c r="C252" s="177" t="s">
        <v>226</v>
      </c>
      <c r="D252" s="367">
        <v>4134</v>
      </c>
      <c r="E252" s="367">
        <v>473600</v>
      </c>
      <c r="F252" s="367"/>
      <c r="G252" s="367">
        <v>4134</v>
      </c>
      <c r="H252" s="197"/>
      <c r="I252" s="197"/>
      <c r="J252" s="197"/>
      <c r="K252" s="197"/>
      <c r="L252" s="196">
        <v>2010</v>
      </c>
      <c r="M252" s="196">
        <v>266</v>
      </c>
      <c r="N252" s="196">
        <v>1542000</v>
      </c>
      <c r="O252" s="196">
        <v>307783</v>
      </c>
      <c r="P252" s="197">
        <v>266</v>
      </c>
      <c r="Q252" s="196"/>
      <c r="R252" s="197"/>
      <c r="S252" s="197"/>
      <c r="T252" s="197"/>
      <c r="U252" s="197"/>
      <c r="V252" s="197"/>
      <c r="W252" s="149"/>
    </row>
    <row r="253" spans="1:23" ht="33.75">
      <c r="A253" s="347"/>
      <c r="B253" s="348"/>
      <c r="C253" s="178" t="s">
        <v>227</v>
      </c>
      <c r="D253" s="383"/>
      <c r="E253" s="383"/>
      <c r="F253" s="383"/>
      <c r="G253" s="383"/>
      <c r="H253" s="199"/>
      <c r="I253" s="199"/>
      <c r="J253" s="199"/>
      <c r="K253" s="199"/>
      <c r="L253" s="200">
        <v>2017</v>
      </c>
      <c r="M253" s="200">
        <v>995</v>
      </c>
      <c r="N253" s="200">
        <v>4194847</v>
      </c>
      <c r="O253" s="200">
        <v>3355877</v>
      </c>
      <c r="P253" s="199">
        <v>995</v>
      </c>
      <c r="Q253" s="200"/>
      <c r="R253" s="199"/>
      <c r="S253" s="199"/>
      <c r="T253" s="199"/>
      <c r="U253" s="199"/>
      <c r="V253" s="199"/>
      <c r="W253" s="150"/>
    </row>
    <row r="254" spans="1:23" ht="43.5" customHeight="1">
      <c r="A254" s="341">
        <v>54</v>
      </c>
      <c r="B254" s="343" t="s">
        <v>479</v>
      </c>
      <c r="C254" s="46" t="s">
        <v>480</v>
      </c>
      <c r="D254" s="376">
        <v>3574</v>
      </c>
      <c r="E254" s="376">
        <v>1107940</v>
      </c>
      <c r="F254" s="198"/>
      <c r="G254" s="376">
        <v>3574</v>
      </c>
      <c r="H254" s="198"/>
      <c r="I254" s="198"/>
      <c r="J254" s="198"/>
      <c r="K254" s="198"/>
      <c r="L254" s="201">
        <v>2012</v>
      </c>
      <c r="M254" s="201">
        <v>414</v>
      </c>
      <c r="N254" s="201">
        <v>1000000</v>
      </c>
      <c r="O254" s="201">
        <v>364800</v>
      </c>
      <c r="P254" s="198">
        <v>414</v>
      </c>
      <c r="Q254" s="201"/>
      <c r="R254" s="198"/>
      <c r="S254" s="198"/>
      <c r="T254" s="198"/>
      <c r="U254" s="198"/>
      <c r="V254" s="198"/>
      <c r="W254" s="139"/>
    </row>
    <row r="255" spans="1:23" ht="11.25">
      <c r="A255" s="342"/>
      <c r="B255" s="344"/>
      <c r="C255" s="179" t="s">
        <v>55</v>
      </c>
      <c r="D255" s="385"/>
      <c r="E255" s="385"/>
      <c r="F255" s="206"/>
      <c r="G255" s="385"/>
      <c r="H255" s="206"/>
      <c r="I255" s="206"/>
      <c r="J255" s="206"/>
      <c r="K255" s="206"/>
      <c r="L255" s="207">
        <v>2012</v>
      </c>
      <c r="M255" s="207">
        <v>90</v>
      </c>
      <c r="N255" s="207">
        <v>300000</v>
      </c>
      <c r="O255" s="207">
        <v>107910</v>
      </c>
      <c r="P255" s="206">
        <v>90</v>
      </c>
      <c r="Q255" s="207"/>
      <c r="R255" s="206"/>
      <c r="S255" s="206"/>
      <c r="T255" s="206"/>
      <c r="U255" s="206"/>
      <c r="V255" s="206"/>
      <c r="W255" s="141"/>
    </row>
    <row r="256" spans="1:23" ht="33.75">
      <c r="A256" s="342"/>
      <c r="B256" s="344"/>
      <c r="C256" s="179" t="s">
        <v>481</v>
      </c>
      <c r="D256" s="206">
        <v>998</v>
      </c>
      <c r="E256" s="206">
        <v>47205</v>
      </c>
      <c r="F256" s="206"/>
      <c r="G256" s="206">
        <v>998</v>
      </c>
      <c r="H256" s="206"/>
      <c r="I256" s="206"/>
      <c r="J256" s="206"/>
      <c r="K256" s="206"/>
      <c r="L256" s="207">
        <v>2004</v>
      </c>
      <c r="M256" s="207">
        <v>63</v>
      </c>
      <c r="N256" s="207">
        <v>150000</v>
      </c>
      <c r="O256" s="207"/>
      <c r="P256" s="206">
        <v>63</v>
      </c>
      <c r="Q256" s="207"/>
      <c r="R256" s="206"/>
      <c r="S256" s="206"/>
      <c r="T256" s="206"/>
      <c r="U256" s="206"/>
      <c r="V256" s="206"/>
      <c r="W256" s="141"/>
    </row>
    <row r="257" spans="1:23" ht="56.25">
      <c r="A257" s="342"/>
      <c r="B257" s="344"/>
      <c r="C257" s="161" t="s">
        <v>482</v>
      </c>
      <c r="D257" s="199">
        <v>878</v>
      </c>
      <c r="E257" s="199">
        <v>188942</v>
      </c>
      <c r="F257" s="199"/>
      <c r="G257" s="199">
        <v>878</v>
      </c>
      <c r="H257" s="199"/>
      <c r="I257" s="199"/>
      <c r="J257" s="199"/>
      <c r="K257" s="199"/>
      <c r="L257" s="200">
        <v>2013</v>
      </c>
      <c r="M257" s="200">
        <v>110</v>
      </c>
      <c r="N257" s="200">
        <v>400000</v>
      </c>
      <c r="O257" s="200">
        <v>171920</v>
      </c>
      <c r="P257" s="199">
        <v>110</v>
      </c>
      <c r="Q257" s="200"/>
      <c r="R257" s="206"/>
      <c r="S257" s="206"/>
      <c r="T257" s="206"/>
      <c r="U257" s="206"/>
      <c r="V257" s="206"/>
      <c r="W257" s="141"/>
    </row>
    <row r="258" spans="1:23" ht="22.5">
      <c r="A258" s="341">
        <v>55</v>
      </c>
      <c r="B258" s="343" t="s">
        <v>447</v>
      </c>
      <c r="C258" s="46" t="s">
        <v>228</v>
      </c>
      <c r="D258" s="382">
        <v>5277</v>
      </c>
      <c r="E258" s="382" t="s">
        <v>229</v>
      </c>
      <c r="F258" s="382"/>
      <c r="G258" s="382">
        <v>5277</v>
      </c>
      <c r="H258" s="201"/>
      <c r="I258" s="201"/>
      <c r="J258" s="201"/>
      <c r="K258" s="201"/>
      <c r="L258" s="201" t="s">
        <v>230</v>
      </c>
      <c r="M258" s="201">
        <v>972</v>
      </c>
      <c r="N258" s="198">
        <v>4818875</v>
      </c>
      <c r="O258" s="198">
        <v>3084080</v>
      </c>
      <c r="P258" s="198">
        <v>972</v>
      </c>
      <c r="Q258" s="201"/>
      <c r="R258" s="198"/>
      <c r="S258" s="198"/>
      <c r="T258" s="198"/>
      <c r="U258" s="198"/>
      <c r="V258" s="198"/>
      <c r="W258" s="139"/>
    </row>
    <row r="259" spans="1:23" ht="11.25">
      <c r="A259" s="345"/>
      <c r="B259" s="346"/>
      <c r="C259" s="44" t="s">
        <v>231</v>
      </c>
      <c r="D259" s="367"/>
      <c r="E259" s="367"/>
      <c r="F259" s="367"/>
      <c r="G259" s="367"/>
      <c r="H259" s="196"/>
      <c r="I259" s="196"/>
      <c r="J259" s="196"/>
      <c r="K259" s="196"/>
      <c r="L259" s="196" t="s">
        <v>232</v>
      </c>
      <c r="M259" s="196">
        <v>161</v>
      </c>
      <c r="N259" s="197">
        <v>854368</v>
      </c>
      <c r="O259" s="197">
        <v>455464</v>
      </c>
      <c r="P259" s="197">
        <v>161</v>
      </c>
      <c r="Q259" s="196"/>
      <c r="R259" s="197"/>
      <c r="S259" s="197"/>
      <c r="T259" s="197"/>
      <c r="U259" s="197"/>
      <c r="V259" s="197"/>
      <c r="W259" s="119"/>
    </row>
    <row r="260" spans="1:23" ht="22.5">
      <c r="A260" s="345"/>
      <c r="B260" s="346"/>
      <c r="C260" s="44" t="s">
        <v>233</v>
      </c>
      <c r="D260" s="367"/>
      <c r="E260" s="367"/>
      <c r="F260" s="367"/>
      <c r="G260" s="367"/>
      <c r="H260" s="196"/>
      <c r="I260" s="196"/>
      <c r="J260" s="196"/>
      <c r="K260" s="196"/>
      <c r="L260" s="196" t="s">
        <v>234</v>
      </c>
      <c r="M260" s="196">
        <v>83</v>
      </c>
      <c r="N260" s="197">
        <v>435782</v>
      </c>
      <c r="O260" s="197">
        <v>203249</v>
      </c>
      <c r="P260" s="197">
        <v>83</v>
      </c>
      <c r="Q260" s="196"/>
      <c r="R260" s="197"/>
      <c r="S260" s="197"/>
      <c r="T260" s="197"/>
      <c r="U260" s="197"/>
      <c r="V260" s="197"/>
      <c r="W260" s="119"/>
    </row>
    <row r="261" spans="1:23" ht="11.25">
      <c r="A261" s="345"/>
      <c r="B261" s="346"/>
      <c r="C261" s="44" t="s">
        <v>235</v>
      </c>
      <c r="D261" s="197">
        <v>718</v>
      </c>
      <c r="E261" s="197">
        <v>105700</v>
      </c>
      <c r="F261" s="197"/>
      <c r="G261" s="197">
        <v>718</v>
      </c>
      <c r="H261" s="196"/>
      <c r="I261" s="196"/>
      <c r="J261" s="196"/>
      <c r="K261" s="196"/>
      <c r="L261" s="196">
        <v>2000</v>
      </c>
      <c r="M261" s="196">
        <v>140</v>
      </c>
      <c r="N261" s="197">
        <v>100000</v>
      </c>
      <c r="O261" s="197"/>
      <c r="P261" s="197">
        <v>140</v>
      </c>
      <c r="Q261" s="196"/>
      <c r="R261" s="197"/>
      <c r="S261" s="197"/>
      <c r="T261" s="197"/>
      <c r="U261" s="197"/>
      <c r="V261" s="197"/>
      <c r="W261" s="119"/>
    </row>
    <row r="262" spans="1:23" ht="11.25">
      <c r="A262" s="345"/>
      <c r="B262" s="346"/>
      <c r="C262" s="44" t="s">
        <v>236</v>
      </c>
      <c r="D262" s="197">
        <v>648</v>
      </c>
      <c r="E262" s="197">
        <v>97200</v>
      </c>
      <c r="F262" s="197"/>
      <c r="G262" s="197">
        <v>648</v>
      </c>
      <c r="H262" s="196"/>
      <c r="I262" s="196"/>
      <c r="J262" s="196"/>
      <c r="K262" s="196"/>
      <c r="L262" s="196">
        <v>2018</v>
      </c>
      <c r="M262" s="196">
        <v>206</v>
      </c>
      <c r="N262" s="197">
        <v>1033016</v>
      </c>
      <c r="O262" s="197">
        <v>687918</v>
      </c>
      <c r="P262" s="197">
        <v>206</v>
      </c>
      <c r="Q262" s="196"/>
      <c r="R262" s="197"/>
      <c r="S262" s="197"/>
      <c r="T262" s="197"/>
      <c r="U262" s="197"/>
      <c r="V262" s="197"/>
      <c r="W262" s="119"/>
    </row>
    <row r="263" spans="1:23" ht="22.5">
      <c r="A263" s="347"/>
      <c r="B263" s="348"/>
      <c r="C263" s="161" t="s">
        <v>237</v>
      </c>
      <c r="D263" s="199">
        <v>463</v>
      </c>
      <c r="E263" s="199">
        <v>105564</v>
      </c>
      <c r="F263" s="199"/>
      <c r="G263" s="199">
        <v>463</v>
      </c>
      <c r="H263" s="200"/>
      <c r="I263" s="200"/>
      <c r="J263" s="200"/>
      <c r="K263" s="200"/>
      <c r="L263" s="200">
        <v>2014</v>
      </c>
      <c r="M263" s="200">
        <v>78</v>
      </c>
      <c r="N263" s="199">
        <v>444436</v>
      </c>
      <c r="O263" s="199">
        <v>207284</v>
      </c>
      <c r="P263" s="199">
        <v>78</v>
      </c>
      <c r="Q263" s="200"/>
      <c r="R263" s="199"/>
      <c r="S263" s="199"/>
      <c r="T263" s="199"/>
      <c r="U263" s="199"/>
      <c r="V263" s="199"/>
      <c r="W263" s="140"/>
    </row>
    <row r="264" spans="1:23" ht="22.5">
      <c r="A264" s="341">
        <v>56</v>
      </c>
      <c r="B264" s="343" t="s">
        <v>448</v>
      </c>
      <c r="C264" s="46" t="s">
        <v>238</v>
      </c>
      <c r="D264" s="382">
        <v>5400</v>
      </c>
      <c r="E264" s="382">
        <v>250000</v>
      </c>
      <c r="F264" s="382"/>
      <c r="G264" s="382">
        <v>5400</v>
      </c>
      <c r="H264" s="198"/>
      <c r="I264" s="198"/>
      <c r="J264" s="198"/>
      <c r="K264" s="198"/>
      <c r="L264" s="376">
        <v>2009</v>
      </c>
      <c r="M264" s="198">
        <v>280</v>
      </c>
      <c r="N264" s="198">
        <v>2093974</v>
      </c>
      <c r="O264" s="198">
        <v>277661</v>
      </c>
      <c r="P264" s="198">
        <v>280</v>
      </c>
      <c r="Q264" s="198"/>
      <c r="R264" s="198"/>
      <c r="S264" s="198"/>
      <c r="T264" s="198"/>
      <c r="U264" s="198"/>
      <c r="V264" s="198"/>
      <c r="W264" s="139"/>
    </row>
    <row r="265" spans="1:23" ht="14.25" customHeight="1">
      <c r="A265" s="345"/>
      <c r="B265" s="346"/>
      <c r="C265" s="44" t="s">
        <v>86</v>
      </c>
      <c r="D265" s="367"/>
      <c r="E265" s="367"/>
      <c r="F265" s="367"/>
      <c r="G265" s="367"/>
      <c r="H265" s="197"/>
      <c r="I265" s="197"/>
      <c r="J265" s="197"/>
      <c r="K265" s="197"/>
      <c r="L265" s="384"/>
      <c r="M265" s="197">
        <v>90</v>
      </c>
      <c r="N265" s="197">
        <v>36311</v>
      </c>
      <c r="O265" s="197">
        <v>4814</v>
      </c>
      <c r="P265" s="197">
        <v>90</v>
      </c>
      <c r="Q265" s="197"/>
      <c r="R265" s="197"/>
      <c r="S265" s="197"/>
      <c r="T265" s="197"/>
      <c r="U265" s="197"/>
      <c r="V265" s="197"/>
      <c r="W265" s="119"/>
    </row>
    <row r="266" spans="1:23" ht="15" customHeight="1">
      <c r="A266" s="345"/>
      <c r="B266" s="346"/>
      <c r="C266" s="44" t="s">
        <v>239</v>
      </c>
      <c r="D266" s="367"/>
      <c r="E266" s="367"/>
      <c r="F266" s="367"/>
      <c r="G266" s="367"/>
      <c r="H266" s="197"/>
      <c r="I266" s="197"/>
      <c r="J266" s="197"/>
      <c r="K266" s="197"/>
      <c r="L266" s="384"/>
      <c r="M266" s="197">
        <v>60</v>
      </c>
      <c r="N266" s="197">
        <v>24207</v>
      </c>
      <c r="O266" s="197">
        <v>3209</v>
      </c>
      <c r="P266" s="197">
        <v>60</v>
      </c>
      <c r="Q266" s="197"/>
      <c r="R266" s="197"/>
      <c r="S266" s="197"/>
      <c r="T266" s="197"/>
      <c r="U266" s="197"/>
      <c r="V266" s="197"/>
      <c r="W266" s="119"/>
    </row>
    <row r="267" spans="1:23" ht="15" customHeight="1">
      <c r="A267" s="345"/>
      <c r="B267" s="346"/>
      <c r="C267" s="44" t="s">
        <v>240</v>
      </c>
      <c r="D267" s="367"/>
      <c r="E267" s="367"/>
      <c r="F267" s="367"/>
      <c r="G267" s="367"/>
      <c r="H267" s="197"/>
      <c r="I267" s="197"/>
      <c r="J267" s="197"/>
      <c r="K267" s="197"/>
      <c r="L267" s="385"/>
      <c r="M267" s="197">
        <v>60</v>
      </c>
      <c r="N267" s="197">
        <v>24207</v>
      </c>
      <c r="O267" s="197">
        <v>3209</v>
      </c>
      <c r="P267" s="197">
        <v>60</v>
      </c>
      <c r="Q267" s="197"/>
      <c r="R267" s="197"/>
      <c r="S267" s="197"/>
      <c r="T267" s="197"/>
      <c r="U267" s="197"/>
      <c r="V267" s="197"/>
      <c r="W267" s="119"/>
    </row>
    <row r="268" spans="1:23" ht="21.75" customHeight="1">
      <c r="A268" s="345"/>
      <c r="B268" s="346"/>
      <c r="C268" s="43" t="s">
        <v>143</v>
      </c>
      <c r="D268" s="367"/>
      <c r="E268" s="367"/>
      <c r="F268" s="367"/>
      <c r="G268" s="367"/>
      <c r="H268" s="197"/>
      <c r="I268" s="197"/>
      <c r="J268" s="197"/>
      <c r="K268" s="197"/>
      <c r="L268" s="197">
        <v>2020</v>
      </c>
      <c r="M268" s="194">
        <v>769</v>
      </c>
      <c r="N268" s="194">
        <v>3625333</v>
      </c>
      <c r="O268" s="197">
        <v>3335306</v>
      </c>
      <c r="P268" s="194">
        <v>769</v>
      </c>
      <c r="Q268" s="194"/>
      <c r="R268" s="197"/>
      <c r="S268" s="197"/>
      <c r="T268" s="197"/>
      <c r="U268" s="197"/>
      <c r="V268" s="197"/>
      <c r="W268" s="119"/>
    </row>
    <row r="269" spans="1:23" ht="22.5">
      <c r="A269" s="345"/>
      <c r="B269" s="346"/>
      <c r="C269" s="44" t="s">
        <v>241</v>
      </c>
      <c r="D269" s="367">
        <v>861</v>
      </c>
      <c r="E269" s="367">
        <v>550000</v>
      </c>
      <c r="F269" s="367"/>
      <c r="G269" s="367">
        <v>861</v>
      </c>
      <c r="H269" s="197"/>
      <c r="I269" s="197"/>
      <c r="J269" s="197"/>
      <c r="K269" s="197"/>
      <c r="L269" s="196">
        <v>2012</v>
      </c>
      <c r="M269" s="197">
        <v>160</v>
      </c>
      <c r="N269" s="197">
        <v>331000</v>
      </c>
      <c r="O269" s="197">
        <v>110124</v>
      </c>
      <c r="P269" s="197">
        <v>160</v>
      </c>
      <c r="Q269" s="197"/>
      <c r="R269" s="197"/>
      <c r="S269" s="197"/>
      <c r="T269" s="197"/>
      <c r="U269" s="197"/>
      <c r="V269" s="197"/>
      <c r="W269" s="119"/>
    </row>
    <row r="270" spans="1:23" ht="11.25">
      <c r="A270" s="345"/>
      <c r="B270" s="346"/>
      <c r="C270" s="44" t="s">
        <v>242</v>
      </c>
      <c r="D270" s="367"/>
      <c r="E270" s="367"/>
      <c r="F270" s="367"/>
      <c r="G270" s="367"/>
      <c r="H270" s="197"/>
      <c r="I270" s="197"/>
      <c r="J270" s="197"/>
      <c r="K270" s="197"/>
      <c r="L270" s="196">
        <v>2015</v>
      </c>
      <c r="M270" s="197">
        <v>80</v>
      </c>
      <c r="N270" s="197">
        <v>35121</v>
      </c>
      <c r="O270" s="197">
        <v>8183</v>
      </c>
      <c r="P270" s="197">
        <v>80</v>
      </c>
      <c r="Q270" s="197"/>
      <c r="R270" s="197"/>
      <c r="S270" s="197"/>
      <c r="T270" s="197"/>
      <c r="U270" s="197"/>
      <c r="V270" s="197"/>
      <c r="W270" s="119"/>
    </row>
    <row r="271" spans="1:23" ht="22.5">
      <c r="A271" s="345"/>
      <c r="B271" s="346"/>
      <c r="C271" s="44" t="s">
        <v>243</v>
      </c>
      <c r="D271" s="197">
        <v>641</v>
      </c>
      <c r="E271" s="197">
        <v>460000</v>
      </c>
      <c r="F271" s="197"/>
      <c r="G271" s="197">
        <v>641</v>
      </c>
      <c r="H271" s="197"/>
      <c r="I271" s="197"/>
      <c r="J271" s="197"/>
      <c r="K271" s="197"/>
      <c r="L271" s="196">
        <v>1988</v>
      </c>
      <c r="M271" s="197">
        <v>96</v>
      </c>
      <c r="N271" s="197">
        <v>20000</v>
      </c>
      <c r="O271" s="197">
        <v>0</v>
      </c>
      <c r="P271" s="197">
        <v>96</v>
      </c>
      <c r="Q271" s="197"/>
      <c r="R271" s="197"/>
      <c r="S271" s="197"/>
      <c r="T271" s="197"/>
      <c r="U271" s="197"/>
      <c r="V271" s="197"/>
      <c r="W271" s="119"/>
    </row>
    <row r="272" spans="1:23" ht="22.5">
      <c r="A272" s="347"/>
      <c r="B272" s="348"/>
      <c r="C272" s="161" t="s">
        <v>244</v>
      </c>
      <c r="D272" s="199">
        <v>634</v>
      </c>
      <c r="E272" s="199">
        <v>189000</v>
      </c>
      <c r="F272" s="199"/>
      <c r="G272" s="199">
        <v>634</v>
      </c>
      <c r="H272" s="199"/>
      <c r="I272" s="199"/>
      <c r="J272" s="199"/>
      <c r="K272" s="199"/>
      <c r="L272" s="200">
        <v>1987</v>
      </c>
      <c r="M272" s="199">
        <v>48</v>
      </c>
      <c r="N272" s="199">
        <v>16000</v>
      </c>
      <c r="O272" s="199">
        <v>0</v>
      </c>
      <c r="P272" s="199">
        <v>48</v>
      </c>
      <c r="Q272" s="199"/>
      <c r="R272" s="199"/>
      <c r="S272" s="199"/>
      <c r="T272" s="199"/>
      <c r="U272" s="199"/>
      <c r="V272" s="199"/>
      <c r="W272" s="140"/>
    </row>
    <row r="273" spans="1:23" ht="22.5">
      <c r="A273" s="341">
        <v>57</v>
      </c>
      <c r="B273" s="343" t="s">
        <v>347</v>
      </c>
      <c r="C273" s="46" t="s">
        <v>798</v>
      </c>
      <c r="D273" s="198">
        <v>836</v>
      </c>
      <c r="E273" s="198">
        <v>501.72</v>
      </c>
      <c r="F273" s="198"/>
      <c r="G273" s="198">
        <v>836</v>
      </c>
      <c r="H273" s="198"/>
      <c r="I273" s="198"/>
      <c r="J273" s="201"/>
      <c r="K273" s="201"/>
      <c r="L273" s="201">
        <v>2011</v>
      </c>
      <c r="M273" s="198">
        <v>89</v>
      </c>
      <c r="N273" s="198">
        <v>349000</v>
      </c>
      <c r="O273" s="198">
        <v>93000</v>
      </c>
      <c r="P273" s="198">
        <v>89</v>
      </c>
      <c r="Q273" s="198"/>
      <c r="R273" s="201"/>
      <c r="S273" s="198"/>
      <c r="T273" s="198"/>
      <c r="U273" s="198"/>
      <c r="V273" s="198"/>
      <c r="W273" s="139"/>
    </row>
    <row r="274" spans="1:23" ht="22.5">
      <c r="A274" s="345"/>
      <c r="B274" s="346"/>
      <c r="C274" s="44" t="s">
        <v>799</v>
      </c>
      <c r="D274" s="197">
        <v>641</v>
      </c>
      <c r="E274" s="197">
        <v>384.72</v>
      </c>
      <c r="F274" s="197"/>
      <c r="G274" s="197">
        <v>641</v>
      </c>
      <c r="H274" s="197"/>
      <c r="I274" s="197"/>
      <c r="J274" s="196"/>
      <c r="K274" s="196"/>
      <c r="L274" s="196">
        <v>2000</v>
      </c>
      <c r="M274" s="197">
        <v>89</v>
      </c>
      <c r="N274" s="197">
        <v>76000</v>
      </c>
      <c r="O274" s="197">
        <v>0</v>
      </c>
      <c r="P274" s="197">
        <v>89</v>
      </c>
      <c r="Q274" s="197"/>
      <c r="R274" s="196"/>
      <c r="S274" s="197"/>
      <c r="T274" s="197"/>
      <c r="U274" s="197"/>
      <c r="V274" s="197"/>
      <c r="W274" s="119"/>
    </row>
    <row r="275" spans="1:23" ht="22.5">
      <c r="A275" s="345"/>
      <c r="B275" s="346"/>
      <c r="C275" s="44" t="s">
        <v>800</v>
      </c>
      <c r="D275" s="197">
        <v>553</v>
      </c>
      <c r="E275" s="197">
        <v>102.2125</v>
      </c>
      <c r="F275" s="197"/>
      <c r="G275" s="197">
        <v>553</v>
      </c>
      <c r="H275" s="197"/>
      <c r="I275" s="197"/>
      <c r="J275" s="196"/>
      <c r="K275" s="196"/>
      <c r="L275" s="196">
        <v>2011</v>
      </c>
      <c r="M275" s="197">
        <v>75</v>
      </c>
      <c r="N275" s="197">
        <v>75000</v>
      </c>
      <c r="O275" s="197">
        <v>20000</v>
      </c>
      <c r="P275" s="197">
        <v>75</v>
      </c>
      <c r="Q275" s="197"/>
      <c r="R275" s="196"/>
      <c r="S275" s="197"/>
      <c r="T275" s="197"/>
      <c r="U275" s="197"/>
      <c r="V275" s="197"/>
      <c r="W275" s="119"/>
    </row>
    <row r="276" spans="1:23" ht="22.5">
      <c r="A276" s="345"/>
      <c r="B276" s="346"/>
      <c r="C276" s="44" t="s">
        <v>801</v>
      </c>
      <c r="D276" s="367">
        <v>5297</v>
      </c>
      <c r="E276" s="367">
        <v>1138.9195</v>
      </c>
      <c r="F276" s="367"/>
      <c r="G276" s="367">
        <v>5297</v>
      </c>
      <c r="H276" s="197"/>
      <c r="I276" s="197"/>
      <c r="J276" s="196"/>
      <c r="K276" s="196"/>
      <c r="L276" s="196">
        <v>2016</v>
      </c>
      <c r="M276" s="197">
        <v>552</v>
      </c>
      <c r="N276" s="197">
        <v>5975544</v>
      </c>
      <c r="O276" s="197">
        <v>4754000</v>
      </c>
      <c r="P276" s="197">
        <v>552</v>
      </c>
      <c r="Q276" s="197"/>
      <c r="R276" s="196"/>
      <c r="S276" s="197"/>
      <c r="T276" s="197"/>
      <c r="U276" s="197"/>
      <c r="V276" s="197"/>
      <c r="W276" s="119"/>
    </row>
    <row r="277" spans="1:23" ht="21.75" customHeight="1">
      <c r="A277" s="345"/>
      <c r="B277" s="346"/>
      <c r="C277" s="44" t="s">
        <v>802</v>
      </c>
      <c r="D277" s="367"/>
      <c r="E277" s="367"/>
      <c r="F277" s="367"/>
      <c r="G277" s="367"/>
      <c r="H277" s="197"/>
      <c r="I277" s="197"/>
      <c r="J277" s="196"/>
      <c r="K277" s="196"/>
      <c r="L277" s="196">
        <v>1995</v>
      </c>
      <c r="M277" s="197">
        <v>421</v>
      </c>
      <c r="N277" s="197">
        <v>187769</v>
      </c>
      <c r="O277" s="197"/>
      <c r="P277" s="197">
        <v>421</v>
      </c>
      <c r="Q277" s="197"/>
      <c r="R277" s="196"/>
      <c r="S277" s="197"/>
      <c r="T277" s="197"/>
      <c r="U277" s="197"/>
      <c r="V277" s="197"/>
      <c r="W277" s="119"/>
    </row>
    <row r="278" spans="1:23" ht="25.5" customHeight="1">
      <c r="A278" s="347"/>
      <c r="B278" s="348"/>
      <c r="C278" s="161" t="s">
        <v>803</v>
      </c>
      <c r="D278" s="383"/>
      <c r="E278" s="383"/>
      <c r="F278" s="383"/>
      <c r="G278" s="383"/>
      <c r="H278" s="199"/>
      <c r="I278" s="199"/>
      <c r="J278" s="200"/>
      <c r="K278" s="200"/>
      <c r="L278" s="200">
        <v>1999</v>
      </c>
      <c r="M278" s="199">
        <v>169</v>
      </c>
      <c r="N278" s="199">
        <v>143325</v>
      </c>
      <c r="O278" s="199">
        <v>0</v>
      </c>
      <c r="P278" s="199">
        <v>169</v>
      </c>
      <c r="Q278" s="199"/>
      <c r="R278" s="200"/>
      <c r="S278" s="199"/>
      <c r="T278" s="199"/>
      <c r="U278" s="199"/>
      <c r="V278" s="199"/>
      <c r="W278" s="140"/>
    </row>
    <row r="279" spans="1:23" ht="22.5">
      <c r="A279" s="341">
        <v>58</v>
      </c>
      <c r="B279" s="343" t="s">
        <v>441</v>
      </c>
      <c r="C279" s="46" t="s">
        <v>245</v>
      </c>
      <c r="D279" s="198">
        <v>680</v>
      </c>
      <c r="E279" s="198">
        <v>1644404</v>
      </c>
      <c r="F279" s="198"/>
      <c r="G279" s="198">
        <v>680</v>
      </c>
      <c r="H279" s="198"/>
      <c r="I279" s="198"/>
      <c r="J279" s="201"/>
      <c r="K279" s="201"/>
      <c r="L279" s="201">
        <v>1999</v>
      </c>
      <c r="M279" s="198">
        <v>60</v>
      </c>
      <c r="N279" s="198">
        <v>37038</v>
      </c>
      <c r="O279" s="198">
        <v>0</v>
      </c>
      <c r="P279" s="198">
        <v>60</v>
      </c>
      <c r="Q279" s="198"/>
      <c r="R279" s="198"/>
      <c r="S279" s="198"/>
      <c r="T279" s="198"/>
      <c r="U279" s="198"/>
      <c r="V279" s="198"/>
      <c r="W279" s="139"/>
    </row>
    <row r="280" spans="1:23" ht="22.5">
      <c r="A280" s="345"/>
      <c r="B280" s="346"/>
      <c r="C280" s="44" t="s">
        <v>246</v>
      </c>
      <c r="D280" s="367">
        <v>4612</v>
      </c>
      <c r="E280" s="367">
        <v>1093840</v>
      </c>
      <c r="F280" s="386"/>
      <c r="G280" s="367">
        <v>4612</v>
      </c>
      <c r="H280" s="197"/>
      <c r="I280" s="197"/>
      <c r="J280" s="196"/>
      <c r="K280" s="196"/>
      <c r="L280" s="196" t="s">
        <v>483</v>
      </c>
      <c r="M280" s="197">
        <v>91.7</v>
      </c>
      <c r="N280" s="197">
        <v>582147</v>
      </c>
      <c r="O280" s="197">
        <v>468522</v>
      </c>
      <c r="P280" s="197">
        <v>91.7</v>
      </c>
      <c r="Q280" s="197"/>
      <c r="R280" s="197"/>
      <c r="S280" s="197"/>
      <c r="T280" s="197"/>
      <c r="U280" s="197"/>
      <c r="V280" s="197"/>
      <c r="W280" s="119"/>
    </row>
    <row r="281" spans="1:23" ht="15" customHeight="1">
      <c r="A281" s="345"/>
      <c r="B281" s="346"/>
      <c r="C281" s="44" t="s">
        <v>247</v>
      </c>
      <c r="D281" s="367"/>
      <c r="E281" s="367"/>
      <c r="F281" s="384"/>
      <c r="G281" s="367"/>
      <c r="H281" s="197"/>
      <c r="I281" s="197"/>
      <c r="J281" s="196"/>
      <c r="K281" s="196"/>
      <c r="L281" s="196">
        <v>2010</v>
      </c>
      <c r="M281" s="197">
        <v>270</v>
      </c>
      <c r="N281" s="197">
        <v>1889000</v>
      </c>
      <c r="O281" s="197">
        <v>377044</v>
      </c>
      <c r="P281" s="197">
        <v>270</v>
      </c>
      <c r="Q281" s="197"/>
      <c r="R281" s="197"/>
      <c r="S281" s="197"/>
      <c r="T281" s="197"/>
      <c r="U281" s="197"/>
      <c r="V281" s="197"/>
      <c r="W281" s="119"/>
    </row>
    <row r="282" spans="1:23" ht="22.5">
      <c r="A282" s="347"/>
      <c r="B282" s="348"/>
      <c r="C282" s="161" t="s">
        <v>248</v>
      </c>
      <c r="D282" s="383"/>
      <c r="E282" s="383"/>
      <c r="F282" s="392"/>
      <c r="G282" s="383"/>
      <c r="H282" s="199"/>
      <c r="I282" s="199"/>
      <c r="J282" s="200"/>
      <c r="K282" s="200"/>
      <c r="L282" s="200">
        <v>2013</v>
      </c>
      <c r="M282" s="199">
        <v>10</v>
      </c>
      <c r="N282" s="199">
        <v>30033</v>
      </c>
      <c r="O282" s="199">
        <v>6006</v>
      </c>
      <c r="P282" s="199">
        <v>10</v>
      </c>
      <c r="Q282" s="199"/>
      <c r="R282" s="199"/>
      <c r="S282" s="199"/>
      <c r="T282" s="199"/>
      <c r="U282" s="199"/>
      <c r="V282" s="199"/>
      <c r="W282" s="140"/>
    </row>
    <row r="283" spans="1:23" ht="11.25">
      <c r="A283" s="345">
        <v>59</v>
      </c>
      <c r="B283" s="346" t="s">
        <v>434</v>
      </c>
      <c r="C283" s="44" t="s">
        <v>249</v>
      </c>
      <c r="D283" s="197">
        <v>357</v>
      </c>
      <c r="E283" s="197">
        <v>60690</v>
      </c>
      <c r="F283" s="197"/>
      <c r="G283" s="197">
        <v>357</v>
      </c>
      <c r="H283" s="197"/>
      <c r="I283" s="197"/>
      <c r="J283" s="196"/>
      <c r="K283" s="196"/>
      <c r="L283" s="196">
        <v>2000</v>
      </c>
      <c r="M283" s="197">
        <v>67</v>
      </c>
      <c r="N283" s="197">
        <v>35887</v>
      </c>
      <c r="O283" s="197"/>
      <c r="P283" s="197">
        <v>67</v>
      </c>
      <c r="Q283" s="197"/>
      <c r="R283" s="197"/>
      <c r="S283" s="197"/>
      <c r="T283" s="197"/>
      <c r="U283" s="197"/>
      <c r="V283" s="197"/>
      <c r="W283" s="119"/>
    </row>
    <row r="284" spans="1:23" ht="11.25">
      <c r="A284" s="345"/>
      <c r="B284" s="346"/>
      <c r="C284" s="44" t="s">
        <v>250</v>
      </c>
      <c r="D284" s="197">
        <v>2354</v>
      </c>
      <c r="E284" s="197">
        <v>517880</v>
      </c>
      <c r="F284" s="197"/>
      <c r="G284" s="197">
        <v>2354</v>
      </c>
      <c r="H284" s="197"/>
      <c r="I284" s="197"/>
      <c r="J284" s="196"/>
      <c r="K284" s="196"/>
      <c r="L284" s="196">
        <v>2011</v>
      </c>
      <c r="M284" s="197">
        <v>240</v>
      </c>
      <c r="N284" s="197">
        <v>1058892</v>
      </c>
      <c r="O284" s="197">
        <v>3307079</v>
      </c>
      <c r="P284" s="197">
        <v>240</v>
      </c>
      <c r="Q284" s="197"/>
      <c r="R284" s="197"/>
      <c r="S284" s="197"/>
      <c r="T284" s="197"/>
      <c r="U284" s="197"/>
      <c r="V284" s="197"/>
      <c r="W284" s="119"/>
    </row>
    <row r="285" spans="1:23" ht="22.5">
      <c r="A285" s="345"/>
      <c r="B285" s="346"/>
      <c r="C285" s="44" t="s">
        <v>251</v>
      </c>
      <c r="D285" s="197">
        <v>483</v>
      </c>
      <c r="E285" s="197">
        <v>90563</v>
      </c>
      <c r="F285" s="197"/>
      <c r="G285" s="197">
        <v>483</v>
      </c>
      <c r="H285" s="197"/>
      <c r="I285" s="197"/>
      <c r="J285" s="196"/>
      <c r="K285" s="196"/>
      <c r="L285" s="196">
        <v>1994</v>
      </c>
      <c r="M285" s="197">
        <v>44</v>
      </c>
      <c r="N285" s="197">
        <v>25000</v>
      </c>
      <c r="O285" s="197"/>
      <c r="P285" s="197">
        <v>44</v>
      </c>
      <c r="Q285" s="197"/>
      <c r="R285" s="197"/>
      <c r="S285" s="197"/>
      <c r="T285" s="197"/>
      <c r="U285" s="197"/>
      <c r="V285" s="197"/>
      <c r="W285" s="119"/>
    </row>
    <row r="286" spans="1:23" ht="22.5">
      <c r="A286" s="345"/>
      <c r="B286" s="346"/>
      <c r="C286" s="44" t="s">
        <v>252</v>
      </c>
      <c r="D286" s="197">
        <v>254</v>
      </c>
      <c r="E286" s="197">
        <v>12954</v>
      </c>
      <c r="F286" s="197"/>
      <c r="G286" s="197">
        <v>254</v>
      </c>
      <c r="H286" s="197"/>
      <c r="I286" s="197"/>
      <c r="J286" s="196"/>
      <c r="K286" s="196"/>
      <c r="L286" s="196">
        <v>1986</v>
      </c>
      <c r="M286" s="197">
        <v>61</v>
      </c>
      <c r="N286" s="197">
        <v>15000</v>
      </c>
      <c r="O286" s="197"/>
      <c r="P286" s="197">
        <v>61</v>
      </c>
      <c r="Q286" s="197"/>
      <c r="R286" s="197"/>
      <c r="S286" s="197"/>
      <c r="T286" s="197"/>
      <c r="U286" s="197"/>
      <c r="V286" s="197"/>
      <c r="W286" s="119"/>
    </row>
    <row r="287" spans="1:23" ht="22.5">
      <c r="A287" s="345"/>
      <c r="B287" s="346"/>
      <c r="C287" s="44" t="s">
        <v>253</v>
      </c>
      <c r="D287" s="197">
        <v>1136</v>
      </c>
      <c r="E287" s="197">
        <v>624800</v>
      </c>
      <c r="F287" s="197"/>
      <c r="G287" s="197">
        <v>1136</v>
      </c>
      <c r="H287" s="197"/>
      <c r="I287" s="197"/>
      <c r="J287" s="196"/>
      <c r="K287" s="196"/>
      <c r="L287" s="196">
        <v>2005</v>
      </c>
      <c r="M287" s="197">
        <v>56</v>
      </c>
      <c r="N287" s="197">
        <v>36352</v>
      </c>
      <c r="O287" s="197"/>
      <c r="P287" s="197">
        <v>56</v>
      </c>
      <c r="Q287" s="197"/>
      <c r="R287" s="197"/>
      <c r="S287" s="197"/>
      <c r="T287" s="197"/>
      <c r="U287" s="197"/>
      <c r="V287" s="197"/>
      <c r="W287" s="119"/>
    </row>
    <row r="288" spans="1:23" ht="22.5">
      <c r="A288" s="345"/>
      <c r="B288" s="346"/>
      <c r="C288" s="44" t="s">
        <v>484</v>
      </c>
      <c r="D288" s="197">
        <v>1951</v>
      </c>
      <c r="E288" s="197">
        <v>556035</v>
      </c>
      <c r="F288" s="197"/>
      <c r="G288" s="197">
        <v>162</v>
      </c>
      <c r="H288" s="197"/>
      <c r="I288" s="197"/>
      <c r="J288" s="196"/>
      <c r="K288" s="196"/>
      <c r="L288" s="196">
        <v>2018</v>
      </c>
      <c r="M288" s="197">
        <v>162</v>
      </c>
      <c r="N288" s="197">
        <v>678912</v>
      </c>
      <c r="O288" s="197">
        <v>31638</v>
      </c>
      <c r="P288" s="197">
        <v>162</v>
      </c>
      <c r="Q288" s="197"/>
      <c r="R288" s="197"/>
      <c r="S288" s="197"/>
      <c r="T288" s="197"/>
      <c r="U288" s="197"/>
      <c r="V288" s="197"/>
      <c r="W288" s="119"/>
    </row>
    <row r="289" spans="1:23" ht="22.5">
      <c r="A289" s="347"/>
      <c r="B289" s="348"/>
      <c r="C289" s="161" t="s">
        <v>485</v>
      </c>
      <c r="D289" s="199">
        <v>810</v>
      </c>
      <c r="E289" s="199">
        <v>130241</v>
      </c>
      <c r="F289" s="199"/>
      <c r="G289" s="199">
        <v>278</v>
      </c>
      <c r="H289" s="199"/>
      <c r="I289" s="199"/>
      <c r="J289" s="200"/>
      <c r="K289" s="200"/>
      <c r="L289" s="200">
        <v>2018</v>
      </c>
      <c r="M289" s="199">
        <v>278</v>
      </c>
      <c r="N289" s="199">
        <v>1210928</v>
      </c>
      <c r="O289" s="199">
        <v>56429</v>
      </c>
      <c r="P289" s="199">
        <v>278</v>
      </c>
      <c r="Q289" s="199"/>
      <c r="R289" s="199"/>
      <c r="S289" s="199"/>
      <c r="T289" s="199"/>
      <c r="U289" s="199"/>
      <c r="V289" s="199"/>
      <c r="W289" s="140"/>
    </row>
    <row r="290" spans="1:23" ht="20.25" customHeight="1">
      <c r="A290" s="341">
        <v>60</v>
      </c>
      <c r="B290" s="343" t="s">
        <v>486</v>
      </c>
      <c r="C290" s="46" t="s">
        <v>254</v>
      </c>
      <c r="D290" s="198">
        <v>3328</v>
      </c>
      <c r="E290" s="198">
        <v>6922240</v>
      </c>
      <c r="F290" s="198"/>
      <c r="G290" s="198">
        <v>3328</v>
      </c>
      <c r="H290" s="198"/>
      <c r="I290" s="198"/>
      <c r="J290" s="201"/>
      <c r="K290" s="201"/>
      <c r="L290" s="201">
        <v>2017</v>
      </c>
      <c r="M290" s="198">
        <v>1183</v>
      </c>
      <c r="N290" s="198">
        <v>5559291</v>
      </c>
      <c r="O290" s="198">
        <v>4336246</v>
      </c>
      <c r="P290" s="198">
        <v>1183</v>
      </c>
      <c r="Q290" s="198"/>
      <c r="R290" s="198"/>
      <c r="S290" s="198"/>
      <c r="T290" s="198"/>
      <c r="U290" s="198"/>
      <c r="V290" s="198"/>
      <c r="W290" s="139"/>
    </row>
    <row r="291" spans="1:23" ht="22.5">
      <c r="A291" s="345"/>
      <c r="B291" s="346"/>
      <c r="C291" s="44" t="s">
        <v>255</v>
      </c>
      <c r="D291" s="197">
        <v>285</v>
      </c>
      <c r="E291" s="197">
        <v>34200</v>
      </c>
      <c r="F291" s="197"/>
      <c r="G291" s="197">
        <v>285</v>
      </c>
      <c r="H291" s="197"/>
      <c r="I291" s="197"/>
      <c r="J291" s="196"/>
      <c r="K291" s="196"/>
      <c r="L291" s="196">
        <v>1999</v>
      </c>
      <c r="M291" s="197">
        <v>285</v>
      </c>
      <c r="N291" s="197">
        <v>118403</v>
      </c>
      <c r="O291" s="197">
        <v>71824</v>
      </c>
      <c r="P291" s="197">
        <v>285</v>
      </c>
      <c r="Q291" s="197"/>
      <c r="R291" s="197"/>
      <c r="S291" s="197"/>
      <c r="T291" s="197"/>
      <c r="U291" s="197"/>
      <c r="V291" s="197"/>
      <c r="W291" s="119"/>
    </row>
    <row r="292" spans="1:23" ht="22.5">
      <c r="A292" s="345"/>
      <c r="B292" s="346"/>
      <c r="C292" s="44" t="s">
        <v>256</v>
      </c>
      <c r="D292" s="197">
        <v>144</v>
      </c>
      <c r="E292" s="197">
        <v>6840</v>
      </c>
      <c r="F292" s="197"/>
      <c r="G292" s="197">
        <v>144</v>
      </c>
      <c r="H292" s="197"/>
      <c r="I292" s="197"/>
      <c r="J292" s="196"/>
      <c r="K292" s="196"/>
      <c r="L292" s="196">
        <v>1996</v>
      </c>
      <c r="M292" s="197">
        <v>41.7</v>
      </c>
      <c r="N292" s="197">
        <v>14887</v>
      </c>
      <c r="O292" s="197"/>
      <c r="P292" s="197">
        <v>41.7</v>
      </c>
      <c r="Q292" s="197"/>
      <c r="R292" s="197"/>
      <c r="S292" s="197"/>
      <c r="T292" s="197"/>
      <c r="U292" s="197"/>
      <c r="V292" s="197"/>
      <c r="W292" s="119"/>
    </row>
    <row r="293" spans="1:23" ht="22.5">
      <c r="A293" s="345"/>
      <c r="B293" s="346"/>
      <c r="C293" s="44" t="s">
        <v>257</v>
      </c>
      <c r="D293" s="197">
        <v>10008</v>
      </c>
      <c r="E293" s="197">
        <v>22713760</v>
      </c>
      <c r="F293" s="197"/>
      <c r="G293" s="197">
        <v>10008</v>
      </c>
      <c r="H293" s="197"/>
      <c r="I293" s="197"/>
      <c r="J293" s="196"/>
      <c r="K293" s="196"/>
      <c r="L293" s="196">
        <v>2017</v>
      </c>
      <c r="M293" s="197">
        <v>1385</v>
      </c>
      <c r="N293" s="197">
        <v>5444286</v>
      </c>
      <c r="O293" s="197">
        <v>4246542</v>
      </c>
      <c r="P293" s="197">
        <v>1385</v>
      </c>
      <c r="Q293" s="197"/>
      <c r="R293" s="197"/>
      <c r="S293" s="197"/>
      <c r="T293" s="197"/>
      <c r="U293" s="197"/>
      <c r="V293" s="197"/>
      <c r="W293" s="119"/>
    </row>
    <row r="294" spans="1:23" ht="22.5">
      <c r="A294" s="345"/>
      <c r="B294" s="346"/>
      <c r="C294" s="44" t="s">
        <v>258</v>
      </c>
      <c r="D294" s="197">
        <v>273</v>
      </c>
      <c r="E294" s="197">
        <v>38220</v>
      </c>
      <c r="F294" s="197"/>
      <c r="G294" s="197">
        <v>273</v>
      </c>
      <c r="H294" s="197"/>
      <c r="I294" s="197"/>
      <c r="J294" s="196"/>
      <c r="K294" s="196"/>
      <c r="L294" s="196">
        <v>1996</v>
      </c>
      <c r="M294" s="197">
        <v>64.7</v>
      </c>
      <c r="N294" s="197">
        <v>23098</v>
      </c>
      <c r="O294" s="197">
        <v>0</v>
      </c>
      <c r="P294" s="197">
        <v>64.7</v>
      </c>
      <c r="Q294" s="197"/>
      <c r="R294" s="197"/>
      <c r="S294" s="197"/>
      <c r="T294" s="197"/>
      <c r="U294" s="197"/>
      <c r="V294" s="197"/>
      <c r="W294" s="119"/>
    </row>
    <row r="295" spans="1:23" ht="22.5">
      <c r="A295" s="345"/>
      <c r="B295" s="346"/>
      <c r="C295" s="44" t="s">
        <v>259</v>
      </c>
      <c r="D295" s="197">
        <v>477</v>
      </c>
      <c r="E295" s="197">
        <v>66780</v>
      </c>
      <c r="F295" s="197"/>
      <c r="G295" s="197">
        <v>477</v>
      </c>
      <c r="H295" s="197"/>
      <c r="I295" s="197"/>
      <c r="J295" s="196"/>
      <c r="K295" s="196"/>
      <c r="L295" s="196">
        <v>1998</v>
      </c>
      <c r="M295" s="197">
        <v>63.2</v>
      </c>
      <c r="N295" s="197">
        <v>22562</v>
      </c>
      <c r="O295" s="197"/>
      <c r="P295" s="197">
        <v>63.2</v>
      </c>
      <c r="Q295" s="197"/>
      <c r="R295" s="197"/>
      <c r="S295" s="197"/>
      <c r="T295" s="197"/>
      <c r="U295" s="197"/>
      <c r="V295" s="197"/>
      <c r="W295" s="119"/>
    </row>
    <row r="296" spans="1:23" ht="22.5">
      <c r="A296" s="347"/>
      <c r="B296" s="348"/>
      <c r="C296" s="161" t="s">
        <v>260</v>
      </c>
      <c r="D296" s="199">
        <v>1286</v>
      </c>
      <c r="E296" s="199">
        <v>180040</v>
      </c>
      <c r="F296" s="199"/>
      <c r="G296" s="199">
        <v>1286</v>
      </c>
      <c r="H296" s="199"/>
      <c r="I296" s="199"/>
      <c r="J296" s="200"/>
      <c r="K296" s="200"/>
      <c r="L296" s="200">
        <v>1998</v>
      </c>
      <c r="M296" s="199">
        <v>75.46</v>
      </c>
      <c r="N296" s="199">
        <v>26936</v>
      </c>
      <c r="O296" s="199"/>
      <c r="P296" s="199">
        <v>75.46</v>
      </c>
      <c r="Q296" s="199"/>
      <c r="R296" s="199"/>
      <c r="S296" s="199"/>
      <c r="T296" s="199"/>
      <c r="U296" s="199"/>
      <c r="V296" s="199"/>
      <c r="W296" s="140"/>
    </row>
    <row r="297" spans="1:23" ht="22.5">
      <c r="A297" s="341">
        <v>61</v>
      </c>
      <c r="B297" s="343" t="s">
        <v>349</v>
      </c>
      <c r="C297" s="44" t="s">
        <v>261</v>
      </c>
      <c r="D297" s="382">
        <v>1234</v>
      </c>
      <c r="E297" s="382" t="s">
        <v>262</v>
      </c>
      <c r="F297" s="382"/>
      <c r="G297" s="382">
        <v>1234</v>
      </c>
      <c r="H297" s="198"/>
      <c r="I297" s="198"/>
      <c r="J297" s="198"/>
      <c r="K297" s="198"/>
      <c r="L297" s="196">
        <v>2011</v>
      </c>
      <c r="M297" s="196">
        <v>78</v>
      </c>
      <c r="N297" s="196" t="s">
        <v>263</v>
      </c>
      <c r="O297" s="196">
        <v>158647</v>
      </c>
      <c r="P297" s="197">
        <v>78</v>
      </c>
      <c r="Q297" s="196"/>
      <c r="R297" s="198"/>
      <c r="S297" s="198"/>
      <c r="T297" s="198"/>
      <c r="U297" s="198"/>
      <c r="V297" s="198"/>
      <c r="W297" s="139"/>
    </row>
    <row r="298" spans="1:23" ht="22.5">
      <c r="A298" s="345"/>
      <c r="B298" s="346"/>
      <c r="C298" s="44" t="s">
        <v>264</v>
      </c>
      <c r="D298" s="367"/>
      <c r="E298" s="367"/>
      <c r="F298" s="367"/>
      <c r="G298" s="367"/>
      <c r="H298" s="197"/>
      <c r="I298" s="197"/>
      <c r="J298" s="197"/>
      <c r="K298" s="197"/>
      <c r="L298" s="196">
        <v>2011</v>
      </c>
      <c r="M298" s="196">
        <v>60</v>
      </c>
      <c r="N298" s="196">
        <v>109527</v>
      </c>
      <c r="O298" s="196">
        <v>19167</v>
      </c>
      <c r="P298" s="197">
        <v>60</v>
      </c>
      <c r="Q298" s="196"/>
      <c r="R298" s="197"/>
      <c r="S298" s="197"/>
      <c r="T298" s="197"/>
      <c r="U298" s="197"/>
      <c r="V298" s="197"/>
      <c r="W298" s="119"/>
    </row>
    <row r="299" spans="1:23" ht="22.5">
      <c r="A299" s="345"/>
      <c r="B299" s="346"/>
      <c r="C299" s="44" t="s">
        <v>265</v>
      </c>
      <c r="D299" s="197">
        <v>3164</v>
      </c>
      <c r="E299" s="197">
        <v>522075</v>
      </c>
      <c r="F299" s="197"/>
      <c r="G299" s="197">
        <v>3164</v>
      </c>
      <c r="H299" s="197"/>
      <c r="I299" s="197"/>
      <c r="J299" s="197"/>
      <c r="K299" s="197"/>
      <c r="L299" s="196">
        <v>2019</v>
      </c>
      <c r="M299" s="196">
        <v>483.75</v>
      </c>
      <c r="N299" s="196">
        <v>6332319</v>
      </c>
      <c r="O299" s="196">
        <v>5572440</v>
      </c>
      <c r="P299" s="197">
        <v>483.75</v>
      </c>
      <c r="Q299" s="196"/>
      <c r="R299" s="197"/>
      <c r="S299" s="197"/>
      <c r="T299" s="197"/>
      <c r="U299" s="197"/>
      <c r="V299" s="197"/>
      <c r="W299" s="119"/>
    </row>
    <row r="300" spans="1:23" ht="33.75">
      <c r="A300" s="345"/>
      <c r="B300" s="346"/>
      <c r="C300" s="44" t="s">
        <v>266</v>
      </c>
      <c r="D300" s="197">
        <v>286</v>
      </c>
      <c r="E300" s="197">
        <v>20020</v>
      </c>
      <c r="F300" s="197"/>
      <c r="G300" s="197">
        <v>286</v>
      </c>
      <c r="H300" s="197"/>
      <c r="I300" s="197"/>
      <c r="J300" s="197"/>
      <c r="K300" s="197"/>
      <c r="L300" s="196">
        <v>2001</v>
      </c>
      <c r="M300" s="196">
        <v>81</v>
      </c>
      <c r="N300" s="196">
        <v>55065</v>
      </c>
      <c r="O300" s="196">
        <v>0</v>
      </c>
      <c r="P300" s="197">
        <v>81</v>
      </c>
      <c r="Q300" s="196"/>
      <c r="R300" s="197"/>
      <c r="S300" s="197"/>
      <c r="T300" s="197"/>
      <c r="U300" s="197"/>
      <c r="V300" s="197"/>
      <c r="W300" s="119"/>
    </row>
    <row r="301" spans="1:23" ht="22.5">
      <c r="A301" s="345"/>
      <c r="B301" s="346"/>
      <c r="C301" s="44" t="s">
        <v>267</v>
      </c>
      <c r="D301" s="212">
        <v>639</v>
      </c>
      <c r="E301" s="212">
        <v>127800</v>
      </c>
      <c r="F301" s="212"/>
      <c r="G301" s="212">
        <v>639</v>
      </c>
      <c r="H301" s="197"/>
      <c r="I301" s="197"/>
      <c r="J301" s="197"/>
      <c r="K301" s="197"/>
      <c r="L301" s="196">
        <v>2017</v>
      </c>
      <c r="M301" s="196">
        <v>90</v>
      </c>
      <c r="N301" s="196">
        <v>623520</v>
      </c>
      <c r="O301" s="196">
        <v>415576</v>
      </c>
      <c r="P301" s="197">
        <v>90</v>
      </c>
      <c r="Q301" s="196"/>
      <c r="R301" s="197"/>
      <c r="S301" s="197"/>
      <c r="T301" s="197"/>
      <c r="U301" s="197"/>
      <c r="V301" s="197"/>
      <c r="W301" s="119"/>
    </row>
    <row r="302" spans="1:23" ht="22.5">
      <c r="A302" s="345"/>
      <c r="B302" s="346"/>
      <c r="C302" s="44" t="s">
        <v>268</v>
      </c>
      <c r="D302" s="367">
        <v>47981</v>
      </c>
      <c r="E302" s="367">
        <v>1319450</v>
      </c>
      <c r="F302" s="367"/>
      <c r="G302" s="367">
        <v>47981</v>
      </c>
      <c r="H302" s="197"/>
      <c r="I302" s="197"/>
      <c r="J302" s="197"/>
      <c r="K302" s="197"/>
      <c r="L302" s="196">
        <v>2010</v>
      </c>
      <c r="M302" s="196">
        <v>621</v>
      </c>
      <c r="N302" s="196">
        <v>4366850</v>
      </c>
      <c r="O302" s="196">
        <v>2330091</v>
      </c>
      <c r="P302" s="197">
        <v>621</v>
      </c>
      <c r="Q302" s="196"/>
      <c r="R302" s="197"/>
      <c r="S302" s="197"/>
      <c r="T302" s="197"/>
      <c r="U302" s="197"/>
      <c r="V302" s="197"/>
      <c r="W302" s="119"/>
    </row>
    <row r="303" spans="1:23" ht="22.5">
      <c r="A303" s="345"/>
      <c r="B303" s="346"/>
      <c r="C303" s="44" t="s">
        <v>269</v>
      </c>
      <c r="D303" s="367"/>
      <c r="E303" s="367"/>
      <c r="F303" s="367"/>
      <c r="G303" s="367"/>
      <c r="H303" s="197"/>
      <c r="I303" s="197"/>
      <c r="J303" s="197"/>
      <c r="K303" s="197"/>
      <c r="L303" s="196">
        <v>2018</v>
      </c>
      <c r="M303" s="196">
        <v>242</v>
      </c>
      <c r="N303" s="196">
        <v>2733323</v>
      </c>
      <c r="O303" s="196">
        <v>2366857</v>
      </c>
      <c r="P303" s="197">
        <v>242</v>
      </c>
      <c r="Q303" s="196"/>
      <c r="R303" s="197"/>
      <c r="S303" s="197"/>
      <c r="T303" s="197"/>
      <c r="U303" s="197"/>
      <c r="V303" s="197"/>
      <c r="W303" s="119"/>
    </row>
    <row r="304" spans="1:23" ht="22.5">
      <c r="A304" s="345"/>
      <c r="B304" s="346"/>
      <c r="C304" s="44" t="s">
        <v>270</v>
      </c>
      <c r="D304" s="367"/>
      <c r="E304" s="367"/>
      <c r="F304" s="367"/>
      <c r="G304" s="367"/>
      <c r="H304" s="197"/>
      <c r="I304" s="197"/>
      <c r="J304" s="197"/>
      <c r="K304" s="197"/>
      <c r="L304" s="196">
        <v>2010</v>
      </c>
      <c r="M304" s="196">
        <v>196</v>
      </c>
      <c r="N304" s="196">
        <v>515480</v>
      </c>
      <c r="O304" s="196">
        <v>102889</v>
      </c>
      <c r="P304" s="197">
        <v>196</v>
      </c>
      <c r="Q304" s="196"/>
      <c r="R304" s="197"/>
      <c r="S304" s="197"/>
      <c r="T304" s="197"/>
      <c r="U304" s="197"/>
      <c r="V304" s="197"/>
      <c r="W304" s="119"/>
    </row>
    <row r="305" spans="1:23" ht="22.5">
      <c r="A305" s="345"/>
      <c r="B305" s="346"/>
      <c r="C305" s="44" t="s">
        <v>271</v>
      </c>
      <c r="D305" s="367"/>
      <c r="E305" s="367"/>
      <c r="F305" s="367"/>
      <c r="G305" s="367"/>
      <c r="H305" s="197"/>
      <c r="I305" s="197"/>
      <c r="J305" s="197"/>
      <c r="K305" s="197"/>
      <c r="L305" s="196">
        <v>2010</v>
      </c>
      <c r="M305" s="196">
        <v>96</v>
      </c>
      <c r="N305" s="196">
        <v>252480</v>
      </c>
      <c r="O305" s="196">
        <v>50395</v>
      </c>
      <c r="P305" s="197">
        <v>96</v>
      </c>
      <c r="Q305" s="196"/>
      <c r="R305" s="197"/>
      <c r="S305" s="197"/>
      <c r="T305" s="197"/>
      <c r="U305" s="197"/>
      <c r="V305" s="197"/>
      <c r="W305" s="119"/>
    </row>
    <row r="306" spans="1:23" ht="22.5">
      <c r="A306" s="345"/>
      <c r="B306" s="346"/>
      <c r="C306" s="44" t="s">
        <v>272</v>
      </c>
      <c r="D306" s="197">
        <v>406</v>
      </c>
      <c r="E306" s="197">
        <v>28420</v>
      </c>
      <c r="F306" s="197"/>
      <c r="G306" s="197">
        <v>406</v>
      </c>
      <c r="H306" s="197"/>
      <c r="I306" s="197"/>
      <c r="J306" s="197"/>
      <c r="K306" s="197"/>
      <c r="L306" s="196">
        <v>2000</v>
      </c>
      <c r="M306" s="196">
        <v>85</v>
      </c>
      <c r="N306" s="196">
        <v>50000</v>
      </c>
      <c r="O306" s="196">
        <v>0</v>
      </c>
      <c r="P306" s="197">
        <v>85</v>
      </c>
      <c r="Q306" s="196"/>
      <c r="R306" s="197"/>
      <c r="S306" s="197"/>
      <c r="T306" s="197"/>
      <c r="U306" s="197"/>
      <c r="V306" s="197"/>
      <c r="W306" s="119"/>
    </row>
    <row r="307" spans="1:23" ht="22.5">
      <c r="A307" s="347"/>
      <c r="B307" s="348"/>
      <c r="C307" s="161" t="s">
        <v>273</v>
      </c>
      <c r="D307" s="199">
        <v>2703</v>
      </c>
      <c r="E307" s="199">
        <v>189202</v>
      </c>
      <c r="F307" s="199"/>
      <c r="G307" s="199">
        <v>2703</v>
      </c>
      <c r="H307" s="199"/>
      <c r="I307" s="199"/>
      <c r="J307" s="199"/>
      <c r="K307" s="199"/>
      <c r="L307" s="200">
        <v>2015</v>
      </c>
      <c r="M307" s="200">
        <v>176.28</v>
      </c>
      <c r="N307" s="200">
        <v>1373863</v>
      </c>
      <c r="O307" s="200">
        <v>732406</v>
      </c>
      <c r="P307" s="199">
        <v>176.28</v>
      </c>
      <c r="Q307" s="200"/>
      <c r="R307" s="199"/>
      <c r="S307" s="199"/>
      <c r="T307" s="199"/>
      <c r="U307" s="199"/>
      <c r="V307" s="199"/>
      <c r="W307" s="140"/>
    </row>
    <row r="308" spans="1:23" ht="22.5">
      <c r="A308" s="341">
        <v>62</v>
      </c>
      <c r="B308" s="343" t="s">
        <v>487</v>
      </c>
      <c r="C308" s="46" t="s">
        <v>274</v>
      </c>
      <c r="D308" s="198">
        <v>2234</v>
      </c>
      <c r="E308" s="198">
        <v>441560</v>
      </c>
      <c r="F308" s="198"/>
      <c r="G308" s="198">
        <v>2234</v>
      </c>
      <c r="H308" s="198"/>
      <c r="I308" s="198"/>
      <c r="J308" s="201"/>
      <c r="K308" s="201"/>
      <c r="L308" s="201">
        <v>2016</v>
      </c>
      <c r="M308" s="198">
        <v>770</v>
      </c>
      <c r="N308" s="198">
        <v>6235000</v>
      </c>
      <c r="O308" s="198">
        <v>4860222</v>
      </c>
      <c r="P308" s="198">
        <v>770</v>
      </c>
      <c r="Q308" s="198"/>
      <c r="R308" s="198"/>
      <c r="S308" s="198"/>
      <c r="T308" s="198"/>
      <c r="U308" s="198"/>
      <c r="V308" s="198"/>
      <c r="W308" s="139"/>
    </row>
    <row r="309" spans="1:23" ht="20.25" customHeight="1">
      <c r="A309" s="345"/>
      <c r="B309" s="346"/>
      <c r="C309" s="44" t="s">
        <v>275</v>
      </c>
      <c r="D309" s="386">
        <v>6312</v>
      </c>
      <c r="E309" s="386">
        <v>1199242</v>
      </c>
      <c r="F309" s="197"/>
      <c r="G309" s="386">
        <v>6312</v>
      </c>
      <c r="H309" s="197"/>
      <c r="I309" s="197"/>
      <c r="J309" s="196"/>
      <c r="K309" s="196"/>
      <c r="L309" s="196">
        <v>2015</v>
      </c>
      <c r="M309" s="197">
        <v>560</v>
      </c>
      <c r="N309" s="197">
        <v>5828000</v>
      </c>
      <c r="O309" s="197">
        <v>4429280</v>
      </c>
      <c r="P309" s="197">
        <v>560</v>
      </c>
      <c r="Q309" s="197"/>
      <c r="R309" s="197"/>
      <c r="S309" s="197"/>
      <c r="T309" s="197"/>
      <c r="U309" s="197"/>
      <c r="V309" s="197"/>
      <c r="W309" s="119"/>
    </row>
    <row r="310" spans="1:23" ht="25.5" customHeight="1">
      <c r="A310" s="345"/>
      <c r="B310" s="346"/>
      <c r="C310" s="44" t="s">
        <v>143</v>
      </c>
      <c r="D310" s="385"/>
      <c r="E310" s="385"/>
      <c r="F310" s="197"/>
      <c r="G310" s="385"/>
      <c r="H310" s="197"/>
      <c r="I310" s="197"/>
      <c r="J310" s="196"/>
      <c r="K310" s="196"/>
      <c r="L310" s="196">
        <v>2020</v>
      </c>
      <c r="M310" s="194">
        <v>789</v>
      </c>
      <c r="N310" s="194">
        <v>4650265</v>
      </c>
      <c r="O310" s="197">
        <v>4278243</v>
      </c>
      <c r="P310" s="194">
        <v>789</v>
      </c>
      <c r="Q310" s="194"/>
      <c r="R310" s="197"/>
      <c r="S310" s="197"/>
      <c r="T310" s="197"/>
      <c r="U310" s="197"/>
      <c r="V310" s="197"/>
      <c r="W310" s="119"/>
    </row>
    <row r="311" spans="1:23" ht="22.5">
      <c r="A311" s="345"/>
      <c r="B311" s="346"/>
      <c r="C311" s="44" t="s">
        <v>276</v>
      </c>
      <c r="D311" s="197">
        <v>806</v>
      </c>
      <c r="E311" s="197">
        <v>1439100</v>
      </c>
      <c r="F311" s="197"/>
      <c r="G311" s="197">
        <v>806</v>
      </c>
      <c r="H311" s="197"/>
      <c r="I311" s="197"/>
      <c r="J311" s="196"/>
      <c r="K311" s="196"/>
      <c r="L311" s="196">
        <v>2011</v>
      </c>
      <c r="M311" s="197">
        <v>285</v>
      </c>
      <c r="N311" s="197">
        <v>930079</v>
      </c>
      <c r="O311" s="197">
        <v>123607</v>
      </c>
      <c r="P311" s="197">
        <v>285</v>
      </c>
      <c r="Q311" s="197"/>
      <c r="R311" s="197"/>
      <c r="S311" s="197"/>
      <c r="T311" s="197"/>
      <c r="U311" s="197"/>
      <c r="V311" s="197"/>
      <c r="W311" s="119"/>
    </row>
    <row r="312" spans="1:63" s="21" customFormat="1" ht="76.5" customHeight="1">
      <c r="A312" s="151"/>
      <c r="B312" s="330" t="s">
        <v>888</v>
      </c>
      <c r="C312" s="36" t="s">
        <v>277</v>
      </c>
      <c r="D312" s="221">
        <v>302</v>
      </c>
      <c r="E312" s="221">
        <v>579648</v>
      </c>
      <c r="F312" s="221">
        <v>302</v>
      </c>
      <c r="G312" s="221">
        <v>0</v>
      </c>
      <c r="H312" s="222"/>
      <c r="I312" s="222"/>
      <c r="J312" s="222"/>
      <c r="K312" s="222">
        <v>0</v>
      </c>
      <c r="L312" s="222"/>
      <c r="M312" s="222"/>
      <c r="N312" s="222"/>
      <c r="O312" s="222"/>
      <c r="P312" s="222"/>
      <c r="Q312" s="222"/>
      <c r="R312" s="222"/>
      <c r="S312" s="222"/>
      <c r="T312" s="222"/>
      <c r="U312" s="222"/>
      <c r="V312" s="222"/>
      <c r="W312" s="125"/>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row>
    <row r="313" spans="1:63" s="21" customFormat="1" ht="38.25">
      <c r="A313" s="151"/>
      <c r="B313" s="331"/>
      <c r="C313" s="36" t="s">
        <v>278</v>
      </c>
      <c r="D313" s="221">
        <v>302</v>
      </c>
      <c r="E313" s="221">
        <v>579648</v>
      </c>
      <c r="F313" s="221">
        <v>302</v>
      </c>
      <c r="G313" s="221">
        <v>0</v>
      </c>
      <c r="H313" s="222"/>
      <c r="I313" s="222"/>
      <c r="J313" s="222"/>
      <c r="K313" s="222">
        <v>0</v>
      </c>
      <c r="L313" s="222"/>
      <c r="M313" s="222"/>
      <c r="N313" s="222"/>
      <c r="O313" s="222"/>
      <c r="P313" s="222"/>
      <c r="Q313" s="222"/>
      <c r="R313" s="222"/>
      <c r="S313" s="222"/>
      <c r="T313" s="222"/>
      <c r="U313" s="222"/>
      <c r="V313" s="222"/>
      <c r="W313" s="125"/>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row>
    <row r="314" spans="1:63" s="21" customFormat="1" ht="12.75">
      <c r="A314" s="151"/>
      <c r="B314" s="331"/>
      <c r="C314" s="36" t="s">
        <v>55</v>
      </c>
      <c r="D314" s="221"/>
      <c r="E314" s="221"/>
      <c r="F314" s="221"/>
      <c r="G314" s="221"/>
      <c r="H314" s="221"/>
      <c r="I314" s="221"/>
      <c r="J314" s="221"/>
      <c r="K314" s="221"/>
      <c r="L314" s="222">
        <v>2003</v>
      </c>
      <c r="M314" s="221">
        <v>67</v>
      </c>
      <c r="N314" s="221">
        <v>75000</v>
      </c>
      <c r="O314" s="222">
        <f>(15-(2017-L314))*(N314*6.67%)</f>
        <v>5002.5</v>
      </c>
      <c r="P314" s="221">
        <v>67</v>
      </c>
      <c r="Q314" s="221">
        <v>0</v>
      </c>
      <c r="R314" s="222"/>
      <c r="S314" s="222"/>
      <c r="T314" s="222"/>
      <c r="U314" s="221"/>
      <c r="V314" s="222">
        <v>0</v>
      </c>
      <c r="W314" s="125"/>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row>
    <row r="315" spans="1:63" s="21" customFormat="1" ht="25.5">
      <c r="A315" s="151"/>
      <c r="B315" s="332"/>
      <c r="C315" s="36" t="s">
        <v>280</v>
      </c>
      <c r="D315" s="221"/>
      <c r="E315" s="221"/>
      <c r="F315" s="221"/>
      <c r="G315" s="221"/>
      <c r="H315" s="221"/>
      <c r="I315" s="221"/>
      <c r="J315" s="221"/>
      <c r="K315" s="221"/>
      <c r="L315" s="222">
        <v>2007</v>
      </c>
      <c r="M315" s="221">
        <v>33</v>
      </c>
      <c r="N315" s="221">
        <v>48227</v>
      </c>
      <c r="O315" s="222">
        <f>(15-(2017-L315))*(N315*6.67%)</f>
        <v>16083.7045</v>
      </c>
      <c r="P315" s="221">
        <v>33</v>
      </c>
      <c r="Q315" s="221">
        <v>0</v>
      </c>
      <c r="R315" s="222"/>
      <c r="S315" s="222"/>
      <c r="T315" s="222"/>
      <c r="U315" s="221"/>
      <c r="V315" s="222">
        <v>0</v>
      </c>
      <c r="W315" s="125"/>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row>
    <row r="316" spans="1:63" s="21" customFormat="1" ht="114.75" customHeight="1">
      <c r="A316" s="151"/>
      <c r="B316" s="365" t="s">
        <v>889</v>
      </c>
      <c r="C316" s="36" t="s">
        <v>281</v>
      </c>
      <c r="D316" s="221">
        <v>374</v>
      </c>
      <c r="E316" s="221">
        <v>374000</v>
      </c>
      <c r="F316" s="221">
        <v>310</v>
      </c>
      <c r="G316" s="221">
        <v>64</v>
      </c>
      <c r="H316" s="222"/>
      <c r="I316" s="222"/>
      <c r="J316" s="222"/>
      <c r="K316" s="222">
        <v>0</v>
      </c>
      <c r="L316" s="222"/>
      <c r="M316" s="222"/>
      <c r="N316" s="222"/>
      <c r="O316" s="222"/>
      <c r="P316" s="222"/>
      <c r="Q316" s="222"/>
      <c r="R316" s="222"/>
      <c r="S316" s="222"/>
      <c r="T316" s="222"/>
      <c r="U316" s="222"/>
      <c r="V316" s="222"/>
      <c r="W316" s="125"/>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row>
    <row r="317" spans="1:63" s="21" customFormat="1" ht="102">
      <c r="A317" s="151"/>
      <c r="B317" s="331"/>
      <c r="C317" s="36" t="s">
        <v>282</v>
      </c>
      <c r="D317" s="221"/>
      <c r="E317" s="221"/>
      <c r="F317" s="221"/>
      <c r="G317" s="221"/>
      <c r="H317" s="222"/>
      <c r="I317" s="222"/>
      <c r="J317" s="222"/>
      <c r="K317" s="222">
        <v>0</v>
      </c>
      <c r="L317" s="222"/>
      <c r="M317" s="222"/>
      <c r="N317" s="222"/>
      <c r="O317" s="222"/>
      <c r="P317" s="222"/>
      <c r="Q317" s="222"/>
      <c r="R317" s="222"/>
      <c r="S317" s="222"/>
      <c r="T317" s="222"/>
      <c r="U317" s="222"/>
      <c r="V317" s="222"/>
      <c r="W317" s="125"/>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row>
    <row r="318" spans="1:63" s="21" customFormat="1" ht="12.75">
      <c r="A318" s="151"/>
      <c r="B318" s="331"/>
      <c r="C318" s="36" t="s">
        <v>284</v>
      </c>
      <c r="D318" s="221"/>
      <c r="E318" s="221"/>
      <c r="F318" s="221"/>
      <c r="G318" s="221"/>
      <c r="H318" s="221"/>
      <c r="I318" s="221"/>
      <c r="J318" s="221"/>
      <c r="K318" s="221"/>
      <c r="L318" s="222"/>
      <c r="M318" s="221"/>
      <c r="N318" s="221"/>
      <c r="O318" s="222"/>
      <c r="P318" s="221"/>
      <c r="Q318" s="221"/>
      <c r="R318" s="222"/>
      <c r="S318" s="222"/>
      <c r="T318" s="222"/>
      <c r="U318" s="221"/>
      <c r="V318" s="222"/>
      <c r="W318" s="125"/>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row>
    <row r="319" spans="1:63" s="21" customFormat="1" ht="12.75">
      <c r="A319" s="151"/>
      <c r="B319" s="331"/>
      <c r="C319" s="36" t="s">
        <v>55</v>
      </c>
      <c r="D319" s="221"/>
      <c r="E319" s="221"/>
      <c r="F319" s="221"/>
      <c r="G319" s="221"/>
      <c r="H319" s="221"/>
      <c r="I319" s="221"/>
      <c r="J319" s="221"/>
      <c r="K319" s="221"/>
      <c r="L319" s="222">
        <v>1988</v>
      </c>
      <c r="M319" s="221">
        <v>566</v>
      </c>
      <c r="N319" s="221">
        <v>753800</v>
      </c>
      <c r="O319" s="222">
        <v>0</v>
      </c>
      <c r="P319" s="221">
        <v>566</v>
      </c>
      <c r="Q319" s="221">
        <v>0</v>
      </c>
      <c r="R319" s="222"/>
      <c r="S319" s="222"/>
      <c r="T319" s="222"/>
      <c r="U319" s="221"/>
      <c r="V319" s="222">
        <v>0</v>
      </c>
      <c r="W319" s="125"/>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row>
    <row r="320" spans="1:63" s="21" customFormat="1" ht="12.75">
      <c r="A320" s="151"/>
      <c r="B320" s="331"/>
      <c r="C320" s="36" t="s">
        <v>283</v>
      </c>
      <c r="D320" s="221"/>
      <c r="E320" s="221"/>
      <c r="F320" s="221"/>
      <c r="G320" s="221"/>
      <c r="H320" s="221"/>
      <c r="I320" s="221"/>
      <c r="J320" s="221"/>
      <c r="K320" s="221"/>
      <c r="L320" s="222"/>
      <c r="M320" s="221"/>
      <c r="N320" s="221"/>
      <c r="O320" s="222"/>
      <c r="P320" s="221"/>
      <c r="Q320" s="221"/>
      <c r="R320" s="222"/>
      <c r="S320" s="222"/>
      <c r="T320" s="222"/>
      <c r="U320" s="221"/>
      <c r="V320" s="222"/>
      <c r="W320" s="125"/>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row>
    <row r="321" spans="1:63" s="21" customFormat="1" ht="12.75">
      <c r="A321" s="151"/>
      <c r="B321" s="332"/>
      <c r="C321" s="36" t="s">
        <v>285</v>
      </c>
      <c r="D321" s="221"/>
      <c r="E321" s="221"/>
      <c r="F321" s="221"/>
      <c r="G321" s="221"/>
      <c r="H321" s="221"/>
      <c r="I321" s="221"/>
      <c r="J321" s="221"/>
      <c r="K321" s="221"/>
      <c r="L321" s="222">
        <v>1988</v>
      </c>
      <c r="M321" s="221">
        <v>60</v>
      </c>
      <c r="N321" s="221">
        <v>14118</v>
      </c>
      <c r="O321" s="222">
        <v>0</v>
      </c>
      <c r="P321" s="221">
        <v>0</v>
      </c>
      <c r="Q321" s="221">
        <v>60</v>
      </c>
      <c r="R321" s="222"/>
      <c r="S321" s="222"/>
      <c r="T321" s="222"/>
      <c r="U321" s="221"/>
      <c r="V321" s="222">
        <v>0</v>
      </c>
      <c r="W321" s="125"/>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row>
    <row r="322" spans="1:63" s="21" customFormat="1" ht="63.75" customHeight="1">
      <c r="A322" s="151"/>
      <c r="B322" s="365" t="s">
        <v>366</v>
      </c>
      <c r="C322" s="36" t="s">
        <v>281</v>
      </c>
      <c r="D322" s="221">
        <v>255</v>
      </c>
      <c r="E322" s="221">
        <v>1326000</v>
      </c>
      <c r="F322" s="221">
        <v>255</v>
      </c>
      <c r="G322" s="221"/>
      <c r="H322" s="222"/>
      <c r="I322" s="222"/>
      <c r="J322" s="222"/>
      <c r="K322" s="222" t="s">
        <v>314</v>
      </c>
      <c r="L322" s="222"/>
      <c r="M322" s="222"/>
      <c r="N322" s="222"/>
      <c r="O322" s="222"/>
      <c r="P322" s="222"/>
      <c r="Q322" s="222"/>
      <c r="R322" s="222"/>
      <c r="S322" s="222"/>
      <c r="T322" s="222"/>
      <c r="U322" s="222"/>
      <c r="V322" s="222"/>
      <c r="W322" s="125"/>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row>
    <row r="323" spans="1:63" s="21" customFormat="1" ht="76.5">
      <c r="A323" s="151"/>
      <c r="B323" s="332"/>
      <c r="C323" s="36" t="s">
        <v>365</v>
      </c>
      <c r="D323" s="221"/>
      <c r="E323" s="221"/>
      <c r="F323" s="221"/>
      <c r="G323" s="221"/>
      <c r="H323" s="222"/>
      <c r="I323" s="222"/>
      <c r="J323" s="222"/>
      <c r="K323" s="222" t="s">
        <v>314</v>
      </c>
      <c r="L323" s="223" t="s">
        <v>367</v>
      </c>
      <c r="M323" s="222">
        <v>255</v>
      </c>
      <c r="N323" s="222">
        <v>672749</v>
      </c>
      <c r="O323" s="222">
        <v>307752</v>
      </c>
      <c r="P323" s="222">
        <v>255</v>
      </c>
      <c r="Q323" s="222" t="s">
        <v>314</v>
      </c>
      <c r="R323" s="222"/>
      <c r="S323" s="222"/>
      <c r="T323" s="222"/>
      <c r="U323" s="222"/>
      <c r="V323" s="222" t="s">
        <v>314</v>
      </c>
      <c r="W323" s="125"/>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row>
    <row r="324" spans="1:63" s="49" customFormat="1" ht="165.75" customHeight="1">
      <c r="A324" s="152"/>
      <c r="B324" s="365" t="s">
        <v>361</v>
      </c>
      <c r="C324" s="36" t="s">
        <v>362</v>
      </c>
      <c r="D324" s="221"/>
      <c r="E324" s="221"/>
      <c r="F324" s="221"/>
      <c r="G324" s="221"/>
      <c r="H324" s="222"/>
      <c r="I324" s="222"/>
      <c r="J324" s="222"/>
      <c r="K324" s="222"/>
      <c r="L324" s="221">
        <v>2005</v>
      </c>
      <c r="M324" s="221">
        <v>1140</v>
      </c>
      <c r="N324" s="221">
        <v>989950</v>
      </c>
      <c r="O324" s="221">
        <v>673166</v>
      </c>
      <c r="P324" s="222"/>
      <c r="Q324" s="222"/>
      <c r="R324" s="222"/>
      <c r="S324" s="222"/>
      <c r="T324" s="222"/>
      <c r="U324" s="222"/>
      <c r="V324" s="222"/>
      <c r="W324" s="126"/>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row>
    <row r="325" spans="1:63" s="49" customFormat="1" ht="13.5">
      <c r="A325" s="152"/>
      <c r="B325" s="331"/>
      <c r="C325" s="36" t="s">
        <v>61</v>
      </c>
      <c r="D325" s="221"/>
      <c r="E325" s="221"/>
      <c r="F325" s="221"/>
      <c r="G325" s="221"/>
      <c r="H325" s="222"/>
      <c r="I325" s="222"/>
      <c r="J325" s="222"/>
      <c r="K325" s="222"/>
      <c r="L325" s="221">
        <v>2005</v>
      </c>
      <c r="M325" s="221">
        <v>448</v>
      </c>
      <c r="N325" s="221">
        <v>466694</v>
      </c>
      <c r="O325" s="221">
        <v>168009</v>
      </c>
      <c r="P325" s="222"/>
      <c r="Q325" s="222"/>
      <c r="R325" s="222"/>
      <c r="S325" s="222"/>
      <c r="T325" s="222"/>
      <c r="U325" s="222"/>
      <c r="V325" s="222"/>
      <c r="W325" s="126"/>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row>
    <row r="326" spans="1:63" s="21" customFormat="1" ht="12.75">
      <c r="A326" s="151"/>
      <c r="B326" s="331"/>
      <c r="C326" s="36" t="s">
        <v>363</v>
      </c>
      <c r="D326" s="221"/>
      <c r="E326" s="221"/>
      <c r="F326" s="221"/>
      <c r="G326" s="221"/>
      <c r="H326" s="222"/>
      <c r="I326" s="222"/>
      <c r="J326" s="222"/>
      <c r="K326" s="222"/>
      <c r="L326" s="221">
        <v>1984</v>
      </c>
      <c r="M326" s="221">
        <v>114</v>
      </c>
      <c r="N326" s="221">
        <v>66034</v>
      </c>
      <c r="O326" s="224" t="s">
        <v>35</v>
      </c>
      <c r="P326" s="222"/>
      <c r="Q326" s="222"/>
      <c r="R326" s="222"/>
      <c r="S326" s="222"/>
      <c r="T326" s="222"/>
      <c r="U326" s="222"/>
      <c r="V326" s="222"/>
      <c r="W326" s="125"/>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row>
    <row r="327" spans="1:63" s="21" customFormat="1" ht="12.75">
      <c r="A327" s="151"/>
      <c r="B327" s="332"/>
      <c r="C327" s="36" t="s">
        <v>364</v>
      </c>
      <c r="D327" s="221"/>
      <c r="E327" s="221"/>
      <c r="F327" s="221"/>
      <c r="G327" s="221"/>
      <c r="H327" s="222"/>
      <c r="I327" s="222"/>
      <c r="J327" s="222"/>
      <c r="K327" s="222"/>
      <c r="L327" s="221">
        <v>2005</v>
      </c>
      <c r="M327" s="221">
        <v>79</v>
      </c>
      <c r="N327" s="221">
        <v>17058</v>
      </c>
      <c r="O327" s="224" t="s">
        <v>35</v>
      </c>
      <c r="P327" s="222"/>
      <c r="Q327" s="222"/>
      <c r="R327" s="222"/>
      <c r="S327" s="222"/>
      <c r="T327" s="222"/>
      <c r="U327" s="222"/>
      <c r="V327" s="222"/>
      <c r="W327" s="125"/>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row>
    <row r="328" spans="1:63" s="49" customFormat="1" ht="25.5" customHeight="1">
      <c r="A328" s="152"/>
      <c r="B328" s="365" t="s">
        <v>489</v>
      </c>
      <c r="C328" s="180"/>
      <c r="D328" s="221"/>
      <c r="E328" s="221"/>
      <c r="F328" s="221"/>
      <c r="G328" s="221"/>
      <c r="H328" s="222"/>
      <c r="I328" s="222"/>
      <c r="J328" s="222"/>
      <c r="K328" s="222"/>
      <c r="L328" s="222"/>
      <c r="M328" s="222"/>
      <c r="N328" s="222"/>
      <c r="O328" s="222"/>
      <c r="P328" s="222"/>
      <c r="Q328" s="222"/>
      <c r="R328" s="222"/>
      <c r="S328" s="222"/>
      <c r="T328" s="222"/>
      <c r="U328" s="222"/>
      <c r="V328" s="222"/>
      <c r="W328" s="126"/>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row>
    <row r="329" spans="1:63" s="21" customFormat="1" ht="25.5">
      <c r="A329" s="151"/>
      <c r="B329" s="331"/>
      <c r="C329" s="36" t="s">
        <v>277</v>
      </c>
      <c r="D329" s="221">
        <v>10249</v>
      </c>
      <c r="E329" s="221">
        <v>1844820</v>
      </c>
      <c r="F329" s="221">
        <v>10249</v>
      </c>
      <c r="G329" s="221">
        <v>0</v>
      </c>
      <c r="H329" s="222"/>
      <c r="I329" s="222"/>
      <c r="J329" s="222"/>
      <c r="K329" s="222">
        <v>0</v>
      </c>
      <c r="L329" s="222"/>
      <c r="M329" s="222"/>
      <c r="N329" s="222"/>
      <c r="O329" s="222"/>
      <c r="P329" s="222"/>
      <c r="Q329" s="222"/>
      <c r="R329" s="222"/>
      <c r="S329" s="222"/>
      <c r="T329" s="222"/>
      <c r="U329" s="222"/>
      <c r="V329" s="222"/>
      <c r="W329" s="125"/>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row>
    <row r="330" spans="1:63" s="21" customFormat="1" ht="38.25">
      <c r="A330" s="151"/>
      <c r="B330" s="331"/>
      <c r="C330" s="36" t="s">
        <v>287</v>
      </c>
      <c r="D330" s="221">
        <v>10249</v>
      </c>
      <c r="E330" s="221">
        <v>1844820</v>
      </c>
      <c r="F330" s="221">
        <v>10249</v>
      </c>
      <c r="G330" s="221">
        <v>0</v>
      </c>
      <c r="H330" s="222"/>
      <c r="I330" s="222"/>
      <c r="J330" s="222"/>
      <c r="K330" s="222">
        <v>0</v>
      </c>
      <c r="L330" s="222"/>
      <c r="M330" s="222"/>
      <c r="N330" s="222"/>
      <c r="O330" s="222"/>
      <c r="P330" s="222"/>
      <c r="Q330" s="222"/>
      <c r="R330" s="222"/>
      <c r="S330" s="222"/>
      <c r="T330" s="222"/>
      <c r="U330" s="222"/>
      <c r="V330" s="222"/>
      <c r="W330" s="125"/>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row>
    <row r="331" spans="1:63" s="21" customFormat="1" ht="102">
      <c r="A331" s="151"/>
      <c r="B331" s="331"/>
      <c r="C331" s="36" t="s">
        <v>488</v>
      </c>
      <c r="D331" s="221">
        <v>10249</v>
      </c>
      <c r="E331" s="221">
        <v>1844820</v>
      </c>
      <c r="F331" s="221">
        <v>10249</v>
      </c>
      <c r="G331" s="221">
        <v>0</v>
      </c>
      <c r="H331" s="222"/>
      <c r="I331" s="222"/>
      <c r="J331" s="222"/>
      <c r="K331" s="222">
        <v>0</v>
      </c>
      <c r="L331" s="222"/>
      <c r="M331" s="222"/>
      <c r="N331" s="222"/>
      <c r="O331" s="222"/>
      <c r="P331" s="222"/>
      <c r="Q331" s="222"/>
      <c r="R331" s="222"/>
      <c r="S331" s="222"/>
      <c r="T331" s="222"/>
      <c r="U331" s="222"/>
      <c r="V331" s="222"/>
      <c r="W331" s="125"/>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row>
    <row r="332" spans="1:63" s="21" customFormat="1" ht="12.75">
      <c r="A332" s="151"/>
      <c r="B332" s="331"/>
      <c r="C332" s="36" t="s">
        <v>284</v>
      </c>
      <c r="D332" s="221"/>
      <c r="E332" s="221"/>
      <c r="F332" s="221"/>
      <c r="G332" s="221"/>
      <c r="H332" s="221"/>
      <c r="I332" s="221"/>
      <c r="J332" s="221"/>
      <c r="K332" s="221"/>
      <c r="L332" s="222"/>
      <c r="M332" s="221"/>
      <c r="N332" s="221"/>
      <c r="O332" s="222"/>
      <c r="P332" s="221"/>
      <c r="Q332" s="221"/>
      <c r="R332" s="222"/>
      <c r="S332" s="222"/>
      <c r="T332" s="222"/>
      <c r="U332" s="221"/>
      <c r="V332" s="222"/>
      <c r="W332" s="125"/>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row>
    <row r="333" spans="1:63" s="21" customFormat="1" ht="12.75">
      <c r="A333" s="151"/>
      <c r="B333" s="332"/>
      <c r="C333" s="36" t="s">
        <v>286</v>
      </c>
      <c r="D333" s="221"/>
      <c r="E333" s="221"/>
      <c r="F333" s="221"/>
      <c r="G333" s="221"/>
      <c r="H333" s="221"/>
      <c r="I333" s="221"/>
      <c r="J333" s="221"/>
      <c r="K333" s="221"/>
      <c r="L333" s="222">
        <v>2005</v>
      </c>
      <c r="M333" s="221">
        <v>242</v>
      </c>
      <c r="N333" s="221">
        <v>886229</v>
      </c>
      <c r="O333" s="222">
        <f>(25-(2017-L333))*(N333*4%)</f>
        <v>460839.0800000001</v>
      </c>
      <c r="P333" s="221">
        <v>242</v>
      </c>
      <c r="Q333" s="221">
        <v>0</v>
      </c>
      <c r="R333" s="222"/>
      <c r="S333" s="222"/>
      <c r="T333" s="222"/>
      <c r="U333" s="221"/>
      <c r="V333" s="222">
        <v>0</v>
      </c>
      <c r="W333" s="125"/>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row>
    <row r="334" spans="1:63" s="21" customFormat="1" ht="140.25" customHeight="1">
      <c r="A334" s="151"/>
      <c r="B334" s="365" t="s">
        <v>368</v>
      </c>
      <c r="C334" s="36" t="s">
        <v>281</v>
      </c>
      <c r="D334" s="221">
        <v>500</v>
      </c>
      <c r="E334" s="221"/>
      <c r="F334" s="221">
        <v>500</v>
      </c>
      <c r="G334" s="221"/>
      <c r="H334" s="221"/>
      <c r="I334" s="221"/>
      <c r="J334" s="221"/>
      <c r="K334" s="221"/>
      <c r="L334" s="221"/>
      <c r="M334" s="221"/>
      <c r="N334" s="221"/>
      <c r="O334" s="222"/>
      <c r="P334" s="221"/>
      <c r="Q334" s="221"/>
      <c r="R334" s="221"/>
      <c r="S334" s="221"/>
      <c r="T334" s="221"/>
      <c r="U334" s="221"/>
      <c r="V334" s="221"/>
      <c r="W334" s="153"/>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row>
    <row r="335" spans="1:63" s="21" customFormat="1" ht="12.75">
      <c r="A335" s="151"/>
      <c r="B335" s="332"/>
      <c r="C335" s="36" t="s">
        <v>55</v>
      </c>
      <c r="D335" s="221"/>
      <c r="E335" s="221"/>
      <c r="F335" s="221"/>
      <c r="G335" s="221"/>
      <c r="H335" s="221"/>
      <c r="I335" s="221"/>
      <c r="J335" s="221"/>
      <c r="K335" s="221"/>
      <c r="L335" s="221">
        <v>2014</v>
      </c>
      <c r="M335" s="221">
        <v>500</v>
      </c>
      <c r="N335" s="221">
        <v>10129873</v>
      </c>
      <c r="O335" s="222">
        <v>8914288.24</v>
      </c>
      <c r="P335" s="221">
        <v>500</v>
      </c>
      <c r="Q335" s="221"/>
      <c r="R335" s="221"/>
      <c r="S335" s="221"/>
      <c r="T335" s="221"/>
      <c r="U335" s="221"/>
      <c r="V335" s="221" t="s">
        <v>314</v>
      </c>
      <c r="W335" s="153"/>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row>
    <row r="336" spans="1:63" s="21" customFormat="1" ht="12.75">
      <c r="A336" s="151"/>
      <c r="B336" s="365" t="s">
        <v>490</v>
      </c>
      <c r="C336" s="36" t="s">
        <v>34</v>
      </c>
      <c r="D336" s="221"/>
      <c r="E336" s="221"/>
      <c r="F336" s="221"/>
      <c r="G336" s="221"/>
      <c r="H336" s="221"/>
      <c r="I336" s="221"/>
      <c r="J336" s="221"/>
      <c r="K336" s="221"/>
      <c r="L336" s="221"/>
      <c r="M336" s="221"/>
      <c r="N336" s="221"/>
      <c r="O336" s="222"/>
      <c r="P336" s="221"/>
      <c r="Q336" s="221"/>
      <c r="R336" s="221"/>
      <c r="S336" s="221"/>
      <c r="T336" s="221"/>
      <c r="U336" s="221"/>
      <c r="V336" s="221"/>
      <c r="W336" s="153"/>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row>
    <row r="337" spans="1:63" s="21" customFormat="1" ht="12.75">
      <c r="A337" s="151"/>
      <c r="B337" s="331"/>
      <c r="C337" s="36" t="s">
        <v>281</v>
      </c>
      <c r="D337" s="221">
        <v>11800</v>
      </c>
      <c r="E337" s="221">
        <v>6844000</v>
      </c>
      <c r="F337" s="221">
        <v>11800</v>
      </c>
      <c r="G337" s="221">
        <v>0</v>
      </c>
      <c r="H337" s="221"/>
      <c r="I337" s="221"/>
      <c r="J337" s="221"/>
      <c r="K337" s="221">
        <v>0</v>
      </c>
      <c r="L337" s="221"/>
      <c r="M337" s="221"/>
      <c r="N337" s="221"/>
      <c r="O337" s="222"/>
      <c r="P337" s="221"/>
      <c r="Q337" s="221"/>
      <c r="R337" s="221"/>
      <c r="S337" s="221"/>
      <c r="T337" s="221"/>
      <c r="U337" s="221"/>
      <c r="V337" s="221"/>
      <c r="W337" s="153"/>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row>
    <row r="338" spans="1:63" s="21" customFormat="1" ht="102">
      <c r="A338" s="151"/>
      <c r="B338" s="331"/>
      <c r="C338" s="36" t="s">
        <v>301</v>
      </c>
      <c r="D338" s="221">
        <v>11800</v>
      </c>
      <c r="E338" s="221">
        <v>6844000</v>
      </c>
      <c r="F338" s="221">
        <v>11800</v>
      </c>
      <c r="G338" s="221">
        <v>0</v>
      </c>
      <c r="H338" s="221"/>
      <c r="I338" s="221"/>
      <c r="J338" s="221"/>
      <c r="K338" s="221">
        <v>0</v>
      </c>
      <c r="L338" s="221"/>
      <c r="M338" s="221"/>
      <c r="N338" s="221"/>
      <c r="O338" s="222"/>
      <c r="P338" s="221"/>
      <c r="Q338" s="221"/>
      <c r="R338" s="221"/>
      <c r="S338" s="221"/>
      <c r="T338" s="221"/>
      <c r="U338" s="221"/>
      <c r="V338" s="221"/>
      <c r="W338" s="153"/>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row>
    <row r="339" spans="1:63" s="21" customFormat="1" ht="25.5">
      <c r="A339" s="151"/>
      <c r="B339" s="331"/>
      <c r="C339" s="36" t="s">
        <v>277</v>
      </c>
      <c r="D339" s="221">
        <v>1002</v>
      </c>
      <c r="E339" s="221">
        <v>1203480</v>
      </c>
      <c r="F339" s="221">
        <v>0</v>
      </c>
      <c r="G339" s="221">
        <v>1002</v>
      </c>
      <c r="H339" s="221"/>
      <c r="I339" s="221"/>
      <c r="J339" s="221"/>
      <c r="K339" s="221">
        <v>0</v>
      </c>
      <c r="L339" s="221"/>
      <c r="M339" s="221"/>
      <c r="N339" s="221"/>
      <c r="O339" s="222"/>
      <c r="P339" s="221"/>
      <c r="Q339" s="221"/>
      <c r="R339" s="221"/>
      <c r="S339" s="221"/>
      <c r="T339" s="221"/>
      <c r="U339" s="221"/>
      <c r="V339" s="221"/>
      <c r="W339" s="153"/>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row>
    <row r="340" spans="1:63" s="21" customFormat="1" ht="38.25" customHeight="1">
      <c r="A340" s="151"/>
      <c r="B340" s="330" t="s">
        <v>891</v>
      </c>
      <c r="C340" s="36" t="s">
        <v>300</v>
      </c>
      <c r="D340" s="221">
        <v>1002</v>
      </c>
      <c r="E340" s="221">
        <v>1203480</v>
      </c>
      <c r="F340" s="221">
        <v>0</v>
      </c>
      <c r="G340" s="221">
        <v>1002</v>
      </c>
      <c r="H340" s="221"/>
      <c r="I340" s="221"/>
      <c r="J340" s="221"/>
      <c r="K340" s="221">
        <v>0</v>
      </c>
      <c r="L340" s="221"/>
      <c r="M340" s="221"/>
      <c r="N340" s="221"/>
      <c r="O340" s="222"/>
      <c r="P340" s="221"/>
      <c r="Q340" s="221"/>
      <c r="R340" s="221"/>
      <c r="S340" s="221"/>
      <c r="T340" s="221"/>
      <c r="U340" s="221"/>
      <c r="V340" s="221"/>
      <c r="W340" s="153"/>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row>
    <row r="341" spans="1:63" s="21" customFormat="1" ht="12.75">
      <c r="A341" s="151"/>
      <c r="B341" s="331"/>
      <c r="C341" s="36" t="s">
        <v>7</v>
      </c>
      <c r="D341" s="221"/>
      <c r="E341" s="221"/>
      <c r="F341" s="221"/>
      <c r="G341" s="221"/>
      <c r="H341" s="221"/>
      <c r="I341" s="221"/>
      <c r="J341" s="221"/>
      <c r="K341" s="221"/>
      <c r="L341" s="221"/>
      <c r="M341" s="221"/>
      <c r="N341" s="221"/>
      <c r="O341" s="222"/>
      <c r="P341" s="221"/>
      <c r="Q341" s="221"/>
      <c r="R341" s="221"/>
      <c r="S341" s="221"/>
      <c r="T341" s="221"/>
      <c r="U341" s="221"/>
      <c r="V341" s="221"/>
      <c r="W341" s="153"/>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row>
    <row r="342" spans="1:63" s="21" customFormat="1" ht="12.75">
      <c r="A342" s="151"/>
      <c r="B342" s="331"/>
      <c r="C342" s="36" t="s">
        <v>299</v>
      </c>
      <c r="D342" s="221"/>
      <c r="E342" s="221"/>
      <c r="F342" s="221"/>
      <c r="G342" s="221"/>
      <c r="H342" s="221"/>
      <c r="I342" s="221"/>
      <c r="J342" s="221"/>
      <c r="K342" s="221"/>
      <c r="L342" s="221"/>
      <c r="M342" s="221"/>
      <c r="N342" s="221"/>
      <c r="O342" s="222"/>
      <c r="P342" s="221"/>
      <c r="Q342" s="221"/>
      <c r="R342" s="221"/>
      <c r="S342" s="221"/>
      <c r="T342" s="221"/>
      <c r="U342" s="221"/>
      <c r="V342" s="221"/>
      <c r="W342" s="153"/>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row>
    <row r="343" spans="1:63" s="21" customFormat="1" ht="38.25">
      <c r="A343" s="151"/>
      <c r="B343" s="331"/>
      <c r="C343" s="36" t="s">
        <v>298</v>
      </c>
      <c r="D343" s="221"/>
      <c r="E343" s="221"/>
      <c r="F343" s="221"/>
      <c r="G343" s="221"/>
      <c r="H343" s="221"/>
      <c r="I343" s="221"/>
      <c r="J343" s="221"/>
      <c r="K343" s="221"/>
      <c r="L343" s="221">
        <v>2012</v>
      </c>
      <c r="M343" s="221">
        <v>1400</v>
      </c>
      <c r="N343" s="221">
        <v>7741109</v>
      </c>
      <c r="O343" s="222">
        <f>(25-(2017-L343))*(N343*4%)</f>
        <v>6192887.199999999</v>
      </c>
      <c r="P343" s="221">
        <v>1400</v>
      </c>
      <c r="Q343" s="221">
        <v>0</v>
      </c>
      <c r="R343" s="221"/>
      <c r="S343" s="221"/>
      <c r="T343" s="221"/>
      <c r="U343" s="221"/>
      <c r="V343" s="221">
        <v>0</v>
      </c>
      <c r="W343" s="153"/>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row>
    <row r="344" spans="1:63" s="21" customFormat="1" ht="12.75">
      <c r="A344" s="151"/>
      <c r="B344" s="331"/>
      <c r="C344" s="36" t="s">
        <v>297</v>
      </c>
      <c r="D344" s="221"/>
      <c r="E344" s="221"/>
      <c r="F344" s="221"/>
      <c r="G344" s="221"/>
      <c r="H344" s="221"/>
      <c r="I344" s="221"/>
      <c r="J344" s="221"/>
      <c r="K344" s="221"/>
      <c r="L344" s="221">
        <v>1980</v>
      </c>
      <c r="M344" s="221">
        <v>121</v>
      </c>
      <c r="N344" s="221">
        <v>140737</v>
      </c>
      <c r="O344" s="222">
        <v>0</v>
      </c>
      <c r="P344" s="221">
        <v>121</v>
      </c>
      <c r="Q344" s="221">
        <v>0</v>
      </c>
      <c r="R344" s="221"/>
      <c r="S344" s="221"/>
      <c r="T344" s="221"/>
      <c r="U344" s="221"/>
      <c r="V344" s="221">
        <v>0</v>
      </c>
      <c r="W344" s="153"/>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row>
    <row r="345" spans="1:63" s="21" customFormat="1" ht="12.75">
      <c r="A345" s="151"/>
      <c r="B345" s="331"/>
      <c r="C345" s="36" t="s">
        <v>286</v>
      </c>
      <c r="D345" s="221"/>
      <c r="E345" s="221"/>
      <c r="F345" s="221"/>
      <c r="G345" s="221"/>
      <c r="H345" s="221"/>
      <c r="I345" s="221"/>
      <c r="J345" s="221"/>
      <c r="K345" s="221"/>
      <c r="L345" s="221">
        <v>2004</v>
      </c>
      <c r="M345" s="221">
        <v>274</v>
      </c>
      <c r="N345" s="221">
        <v>908188</v>
      </c>
      <c r="O345" s="222">
        <f>(25-(2017-L345))*(N345*4%)</f>
        <v>435930.24000000005</v>
      </c>
      <c r="P345" s="221">
        <v>274</v>
      </c>
      <c r="Q345" s="221">
        <v>0</v>
      </c>
      <c r="R345" s="221"/>
      <c r="S345" s="221"/>
      <c r="T345" s="221"/>
      <c r="U345" s="221"/>
      <c r="V345" s="221">
        <v>0</v>
      </c>
      <c r="W345" s="153"/>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row>
    <row r="346" spans="1:63" s="21" customFormat="1" ht="12.75">
      <c r="A346" s="151"/>
      <c r="B346" s="331"/>
      <c r="C346" s="36" t="s">
        <v>279</v>
      </c>
      <c r="D346" s="221"/>
      <c r="E346" s="221"/>
      <c r="F346" s="221"/>
      <c r="G346" s="221"/>
      <c r="H346" s="221"/>
      <c r="I346" s="221"/>
      <c r="J346" s="221"/>
      <c r="K346" s="221"/>
      <c r="L346" s="221"/>
      <c r="M346" s="221"/>
      <c r="N346" s="221"/>
      <c r="O346" s="222"/>
      <c r="P346" s="221"/>
      <c r="Q346" s="221"/>
      <c r="R346" s="221"/>
      <c r="S346" s="221"/>
      <c r="T346" s="221"/>
      <c r="U346" s="221"/>
      <c r="V346" s="221"/>
      <c r="W346" s="153"/>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row>
    <row r="347" spans="1:63" s="21" customFormat="1" ht="12.75">
      <c r="A347" s="151"/>
      <c r="B347" s="331"/>
      <c r="C347" s="36" t="s">
        <v>296</v>
      </c>
      <c r="D347" s="221"/>
      <c r="E347" s="221"/>
      <c r="F347" s="221"/>
      <c r="G347" s="221"/>
      <c r="H347" s="221"/>
      <c r="I347" s="221"/>
      <c r="J347" s="221"/>
      <c r="K347" s="221"/>
      <c r="L347" s="221">
        <v>1980</v>
      </c>
      <c r="M347" s="221">
        <v>53</v>
      </c>
      <c r="N347" s="221">
        <v>25380</v>
      </c>
      <c r="O347" s="222">
        <v>0</v>
      </c>
      <c r="P347" s="221">
        <v>53</v>
      </c>
      <c r="Q347" s="221">
        <v>0</v>
      </c>
      <c r="R347" s="221"/>
      <c r="S347" s="221"/>
      <c r="T347" s="221"/>
      <c r="U347" s="221"/>
      <c r="V347" s="221">
        <v>0</v>
      </c>
      <c r="W347" s="153"/>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row>
    <row r="348" spans="1:63" s="21" customFormat="1" ht="12.75">
      <c r="A348" s="151"/>
      <c r="B348" s="332"/>
      <c r="C348" s="36" t="s">
        <v>295</v>
      </c>
      <c r="D348" s="221"/>
      <c r="E348" s="221"/>
      <c r="F348" s="221"/>
      <c r="G348" s="221"/>
      <c r="H348" s="221"/>
      <c r="I348" s="221"/>
      <c r="J348" s="221"/>
      <c r="K348" s="221"/>
      <c r="L348" s="221">
        <v>1980</v>
      </c>
      <c r="M348" s="221">
        <v>335</v>
      </c>
      <c r="N348" s="221">
        <v>208604</v>
      </c>
      <c r="O348" s="222">
        <v>0</v>
      </c>
      <c r="P348" s="221">
        <v>335</v>
      </c>
      <c r="Q348" s="221">
        <v>0</v>
      </c>
      <c r="R348" s="221"/>
      <c r="S348" s="221"/>
      <c r="T348" s="221"/>
      <c r="U348" s="221"/>
      <c r="V348" s="221">
        <v>0</v>
      </c>
      <c r="W348" s="153"/>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row>
    <row r="349" spans="1:63" s="21" customFormat="1" ht="127.5" customHeight="1">
      <c r="A349" s="151"/>
      <c r="B349" s="365" t="s">
        <v>302</v>
      </c>
      <c r="C349" s="36" t="s">
        <v>34</v>
      </c>
      <c r="D349" s="221"/>
      <c r="E349" s="221"/>
      <c r="F349" s="221"/>
      <c r="G349" s="221"/>
      <c r="H349" s="221"/>
      <c r="I349" s="221"/>
      <c r="J349" s="221"/>
      <c r="K349" s="221"/>
      <c r="L349" s="221"/>
      <c r="M349" s="221"/>
      <c r="N349" s="221"/>
      <c r="O349" s="222"/>
      <c r="P349" s="221"/>
      <c r="Q349" s="221"/>
      <c r="R349" s="221"/>
      <c r="S349" s="221"/>
      <c r="T349" s="221"/>
      <c r="U349" s="221"/>
      <c r="V349" s="221"/>
      <c r="W349" s="153"/>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row>
    <row r="350" spans="1:63" s="21" customFormat="1" ht="25.5">
      <c r="A350" s="151"/>
      <c r="B350" s="331"/>
      <c r="C350" s="36" t="s">
        <v>277</v>
      </c>
      <c r="D350" s="221">
        <v>3854</v>
      </c>
      <c r="E350" s="221">
        <v>150000</v>
      </c>
      <c r="F350" s="221">
        <v>0</v>
      </c>
      <c r="G350" s="221">
        <v>3854</v>
      </c>
      <c r="H350" s="221"/>
      <c r="I350" s="221"/>
      <c r="J350" s="221"/>
      <c r="K350" s="221">
        <v>0</v>
      </c>
      <c r="L350" s="221"/>
      <c r="M350" s="221"/>
      <c r="N350" s="221"/>
      <c r="O350" s="222"/>
      <c r="P350" s="221"/>
      <c r="Q350" s="221"/>
      <c r="R350" s="221"/>
      <c r="S350" s="221"/>
      <c r="T350" s="221"/>
      <c r="U350" s="221"/>
      <c r="V350" s="221"/>
      <c r="W350" s="153"/>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row>
    <row r="351" spans="1:63" s="21" customFormat="1" ht="38.25">
      <c r="A351" s="151"/>
      <c r="B351" s="331"/>
      <c r="C351" s="36" t="s">
        <v>278</v>
      </c>
      <c r="D351" s="221"/>
      <c r="E351" s="221"/>
      <c r="F351" s="221">
        <v>0</v>
      </c>
      <c r="G351" s="221"/>
      <c r="H351" s="221"/>
      <c r="I351" s="221"/>
      <c r="J351" s="221"/>
      <c r="K351" s="221">
        <v>0</v>
      </c>
      <c r="L351" s="221"/>
      <c r="M351" s="221"/>
      <c r="N351" s="221"/>
      <c r="O351" s="222"/>
      <c r="P351" s="221"/>
      <c r="Q351" s="221"/>
      <c r="R351" s="221"/>
      <c r="S351" s="221"/>
      <c r="T351" s="221"/>
      <c r="U351" s="221"/>
      <c r="V351" s="221"/>
      <c r="W351" s="153"/>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row>
    <row r="352" spans="1:63" s="21" customFormat="1" ht="76.5">
      <c r="A352" s="151"/>
      <c r="B352" s="331"/>
      <c r="C352" s="36" t="s">
        <v>294</v>
      </c>
      <c r="D352" s="221"/>
      <c r="E352" s="221"/>
      <c r="F352" s="221">
        <v>0</v>
      </c>
      <c r="G352" s="221"/>
      <c r="H352" s="221"/>
      <c r="I352" s="221"/>
      <c r="J352" s="221"/>
      <c r="K352" s="221">
        <v>0</v>
      </c>
      <c r="L352" s="221"/>
      <c r="M352" s="221"/>
      <c r="N352" s="221"/>
      <c r="O352" s="222"/>
      <c r="P352" s="221"/>
      <c r="Q352" s="221"/>
      <c r="R352" s="221"/>
      <c r="S352" s="221"/>
      <c r="T352" s="221"/>
      <c r="U352" s="221"/>
      <c r="V352" s="221"/>
      <c r="W352" s="153"/>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row>
    <row r="353" spans="1:63" s="21" customFormat="1" ht="12.75">
      <c r="A353" s="151"/>
      <c r="B353" s="331"/>
      <c r="C353" s="36" t="s">
        <v>290</v>
      </c>
      <c r="D353" s="221"/>
      <c r="E353" s="221"/>
      <c r="F353" s="221"/>
      <c r="G353" s="221"/>
      <c r="H353" s="221"/>
      <c r="I353" s="221"/>
      <c r="J353" s="221"/>
      <c r="K353" s="221"/>
      <c r="L353" s="221"/>
      <c r="M353" s="221"/>
      <c r="N353" s="221"/>
      <c r="O353" s="222"/>
      <c r="P353" s="221"/>
      <c r="Q353" s="221"/>
      <c r="R353" s="221"/>
      <c r="S353" s="221"/>
      <c r="T353" s="221"/>
      <c r="U353" s="221"/>
      <c r="V353" s="221"/>
      <c r="W353" s="153"/>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row>
    <row r="354" spans="1:63" s="21" customFormat="1" ht="12.75">
      <c r="A354" s="151"/>
      <c r="B354" s="331"/>
      <c r="C354" s="36" t="s">
        <v>279</v>
      </c>
      <c r="D354" s="221"/>
      <c r="E354" s="221"/>
      <c r="F354" s="221"/>
      <c r="G354" s="221"/>
      <c r="H354" s="221"/>
      <c r="I354" s="221"/>
      <c r="J354" s="221"/>
      <c r="K354" s="221"/>
      <c r="L354" s="221"/>
      <c r="M354" s="221"/>
      <c r="N354" s="221"/>
      <c r="O354" s="222"/>
      <c r="P354" s="221"/>
      <c r="Q354" s="221"/>
      <c r="R354" s="221"/>
      <c r="S354" s="221"/>
      <c r="T354" s="221"/>
      <c r="U354" s="221"/>
      <c r="V354" s="221"/>
      <c r="W354" s="153"/>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row>
    <row r="355" spans="1:63" s="21" customFormat="1" ht="12.75">
      <c r="A355" s="151"/>
      <c r="B355" s="331"/>
      <c r="C355" s="36" t="s">
        <v>55</v>
      </c>
      <c r="D355" s="221"/>
      <c r="E355" s="221"/>
      <c r="F355" s="221"/>
      <c r="G355" s="221"/>
      <c r="H355" s="221"/>
      <c r="I355" s="221"/>
      <c r="J355" s="221"/>
      <c r="K355" s="221"/>
      <c r="L355" s="221">
        <v>1998</v>
      </c>
      <c r="M355" s="221">
        <v>150</v>
      </c>
      <c r="N355" s="221">
        <v>124123</v>
      </c>
      <c r="O355" s="222">
        <v>0</v>
      </c>
      <c r="P355" s="221">
        <v>150</v>
      </c>
      <c r="Q355" s="221">
        <v>0</v>
      </c>
      <c r="R355" s="221"/>
      <c r="S355" s="221"/>
      <c r="T355" s="221"/>
      <c r="U355" s="221"/>
      <c r="V355" s="221">
        <v>0</v>
      </c>
      <c r="W355" s="153"/>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row>
    <row r="356" spans="1:64" s="51" customFormat="1" ht="12.75">
      <c r="A356" s="154"/>
      <c r="B356" s="331"/>
      <c r="C356" s="36" t="s">
        <v>293</v>
      </c>
      <c r="D356" s="221"/>
      <c r="E356" s="221"/>
      <c r="F356" s="221"/>
      <c r="G356" s="221"/>
      <c r="H356" s="221"/>
      <c r="I356" s="221"/>
      <c r="J356" s="221"/>
      <c r="K356" s="221"/>
      <c r="L356" s="221">
        <v>2002</v>
      </c>
      <c r="M356" s="221">
        <v>48</v>
      </c>
      <c r="N356" s="221">
        <v>52286</v>
      </c>
      <c r="O356" s="222">
        <f>(15-(2017-L356))*(N356*6.67%)</f>
        <v>0</v>
      </c>
      <c r="P356" s="221">
        <v>0</v>
      </c>
      <c r="Q356" s="221">
        <v>0</v>
      </c>
      <c r="R356" s="221"/>
      <c r="S356" s="221"/>
      <c r="T356" s="221"/>
      <c r="U356" s="221"/>
      <c r="V356" s="221">
        <v>48</v>
      </c>
      <c r="W356" s="153"/>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5"/>
    </row>
    <row r="357" spans="1:64" s="51" customFormat="1" ht="12.75">
      <c r="A357" s="154"/>
      <c r="B357" s="331"/>
      <c r="C357" s="36" t="s">
        <v>292</v>
      </c>
      <c r="D357" s="221"/>
      <c r="E357" s="221"/>
      <c r="F357" s="221"/>
      <c r="G357" s="221"/>
      <c r="H357" s="221"/>
      <c r="I357" s="221"/>
      <c r="J357" s="221"/>
      <c r="K357" s="221"/>
      <c r="L357" s="221">
        <v>2003</v>
      </c>
      <c r="M357" s="221">
        <v>40</v>
      </c>
      <c r="N357" s="221">
        <v>50000</v>
      </c>
      <c r="O357" s="222">
        <f>(15-(2017-L357))*(N357*6.67%)</f>
        <v>3334.9999999999995</v>
      </c>
      <c r="P357" s="221">
        <v>40</v>
      </c>
      <c r="Q357" s="221">
        <v>0</v>
      </c>
      <c r="R357" s="221"/>
      <c r="S357" s="221"/>
      <c r="T357" s="221"/>
      <c r="U357" s="221"/>
      <c r="V357" s="221">
        <v>0</v>
      </c>
      <c r="W357" s="153"/>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5"/>
    </row>
    <row r="358" spans="1:64" s="51" customFormat="1" ht="12.75">
      <c r="A358" s="154"/>
      <c r="B358" s="331"/>
      <c r="C358" s="36" t="s">
        <v>291</v>
      </c>
      <c r="D358" s="221"/>
      <c r="E358" s="221"/>
      <c r="F358" s="221"/>
      <c r="G358" s="221"/>
      <c r="H358" s="221"/>
      <c r="I358" s="221"/>
      <c r="J358" s="221"/>
      <c r="K358" s="221"/>
      <c r="L358" s="221">
        <v>2003</v>
      </c>
      <c r="M358" s="221">
        <v>154</v>
      </c>
      <c r="N358" s="221">
        <v>122320</v>
      </c>
      <c r="O358" s="222">
        <f>(15-(2017-L358))*(N358*6.67%)</f>
        <v>8158.744</v>
      </c>
      <c r="P358" s="221">
        <v>0</v>
      </c>
      <c r="Q358" s="221">
        <v>154</v>
      </c>
      <c r="R358" s="221"/>
      <c r="S358" s="221"/>
      <c r="T358" s="221"/>
      <c r="U358" s="221"/>
      <c r="V358" s="221">
        <v>0</v>
      </c>
      <c r="W358" s="153"/>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5"/>
    </row>
    <row r="359" spans="1:64" s="51" customFormat="1" ht="12.75" customHeight="1">
      <c r="A359" s="154"/>
      <c r="B359" s="331"/>
      <c r="C359" s="36" t="s">
        <v>304</v>
      </c>
      <c r="D359" s="221">
        <v>428</v>
      </c>
      <c r="E359" s="155">
        <f>D359*5200</f>
        <v>2225600</v>
      </c>
      <c r="F359" s="221"/>
      <c r="G359" s="221">
        <v>428</v>
      </c>
      <c r="H359" s="221"/>
      <c r="I359" s="221"/>
      <c r="J359" s="221"/>
      <c r="K359" s="221"/>
      <c r="L359" s="221"/>
      <c r="M359" s="221">
        <v>120</v>
      </c>
      <c r="N359" s="221">
        <v>223502</v>
      </c>
      <c r="O359" s="221">
        <v>89901.466</v>
      </c>
      <c r="P359" s="221"/>
      <c r="Q359" s="221">
        <v>120</v>
      </c>
      <c r="R359" s="221"/>
      <c r="S359" s="221"/>
      <c r="T359" s="221"/>
      <c r="U359" s="221"/>
      <c r="V359" s="221"/>
      <c r="W359" s="153"/>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5"/>
    </row>
    <row r="360" spans="1:64" s="51" customFormat="1" ht="12.75">
      <c r="A360" s="154"/>
      <c r="B360" s="331"/>
      <c r="C360" s="36"/>
      <c r="D360" s="221"/>
      <c r="E360" s="155"/>
      <c r="F360" s="221"/>
      <c r="G360" s="221"/>
      <c r="H360" s="221"/>
      <c r="I360" s="221"/>
      <c r="J360" s="221"/>
      <c r="K360" s="221"/>
      <c r="L360" s="221"/>
      <c r="M360" s="221"/>
      <c r="N360" s="221"/>
      <c r="O360" s="221"/>
      <c r="P360" s="221"/>
      <c r="Q360" s="221"/>
      <c r="R360" s="221"/>
      <c r="S360" s="221"/>
      <c r="T360" s="221"/>
      <c r="U360" s="221"/>
      <c r="V360" s="221"/>
      <c r="W360" s="153"/>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5"/>
    </row>
    <row r="361" spans="1:64" s="51" customFormat="1" ht="89.25">
      <c r="A361" s="154"/>
      <c r="B361" s="366"/>
      <c r="C361" s="36" t="s">
        <v>305</v>
      </c>
      <c r="D361" s="221">
        <v>290</v>
      </c>
      <c r="E361" s="155">
        <f>D361*5200</f>
        <v>1508000</v>
      </c>
      <c r="F361" s="221"/>
      <c r="G361" s="221">
        <v>290</v>
      </c>
      <c r="H361" s="221"/>
      <c r="I361" s="221"/>
      <c r="J361" s="221"/>
      <c r="K361" s="221"/>
      <c r="L361" s="221"/>
      <c r="M361" s="221">
        <v>162</v>
      </c>
      <c r="N361" s="221">
        <v>503898.236</v>
      </c>
      <c r="O361" s="221">
        <v>166408</v>
      </c>
      <c r="P361" s="221"/>
      <c r="Q361" s="221">
        <v>162</v>
      </c>
      <c r="R361" s="221"/>
      <c r="S361" s="221"/>
      <c r="T361" s="221"/>
      <c r="U361" s="221"/>
      <c r="V361" s="221"/>
      <c r="W361" s="153"/>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5"/>
    </row>
    <row r="362" spans="1:63" s="21" customFormat="1" ht="114.75" customHeight="1">
      <c r="A362" s="151"/>
      <c r="B362" s="330" t="s">
        <v>890</v>
      </c>
      <c r="C362" s="36" t="s">
        <v>37</v>
      </c>
      <c r="D362" s="221"/>
      <c r="E362" s="221"/>
      <c r="F362" s="221"/>
      <c r="G362" s="221"/>
      <c r="H362" s="221"/>
      <c r="I362" s="221"/>
      <c r="J362" s="221"/>
      <c r="K362" s="221"/>
      <c r="L362" s="221"/>
      <c r="M362" s="221"/>
      <c r="N362" s="221"/>
      <c r="O362" s="222"/>
      <c r="P362" s="221"/>
      <c r="Q362" s="221"/>
      <c r="R362" s="221"/>
      <c r="S362" s="221"/>
      <c r="T362" s="221"/>
      <c r="U362" s="221"/>
      <c r="V362" s="221"/>
      <c r="W362" s="153"/>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row>
    <row r="363" spans="1:63" s="21" customFormat="1" ht="25.5">
      <c r="A363" s="151"/>
      <c r="B363" s="331"/>
      <c r="C363" s="36" t="s">
        <v>277</v>
      </c>
      <c r="D363" s="221">
        <v>4446</v>
      </c>
      <c r="E363" s="221">
        <v>466830</v>
      </c>
      <c r="F363" s="221">
        <v>654</v>
      </c>
      <c r="G363" s="221">
        <v>3792</v>
      </c>
      <c r="H363" s="221"/>
      <c r="I363" s="221"/>
      <c r="J363" s="221"/>
      <c r="K363" s="221">
        <v>0</v>
      </c>
      <c r="L363" s="221"/>
      <c r="M363" s="221"/>
      <c r="N363" s="221"/>
      <c r="O363" s="222"/>
      <c r="P363" s="221"/>
      <c r="Q363" s="221"/>
      <c r="R363" s="221"/>
      <c r="S363" s="221"/>
      <c r="T363" s="221"/>
      <c r="U363" s="221"/>
      <c r="V363" s="221"/>
      <c r="W363" s="153"/>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row>
    <row r="364" spans="1:63" s="21" customFormat="1" ht="38.25">
      <c r="A364" s="151"/>
      <c r="B364" s="331"/>
      <c r="C364" s="36" t="s">
        <v>278</v>
      </c>
      <c r="D364" s="221">
        <v>4446</v>
      </c>
      <c r="E364" s="221">
        <v>466830</v>
      </c>
      <c r="F364" s="221">
        <v>654</v>
      </c>
      <c r="G364" s="221">
        <v>3792</v>
      </c>
      <c r="H364" s="221"/>
      <c r="I364" s="221"/>
      <c r="J364" s="221"/>
      <c r="K364" s="221">
        <v>0</v>
      </c>
      <c r="L364" s="221"/>
      <c r="M364" s="221"/>
      <c r="N364" s="221"/>
      <c r="O364" s="222"/>
      <c r="P364" s="221"/>
      <c r="Q364" s="221"/>
      <c r="R364" s="221"/>
      <c r="S364" s="221"/>
      <c r="T364" s="221"/>
      <c r="U364" s="221"/>
      <c r="V364" s="221"/>
      <c r="W364" s="153"/>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row>
    <row r="365" spans="1:63" s="21" customFormat="1" ht="76.5">
      <c r="A365" s="151"/>
      <c r="B365" s="331"/>
      <c r="C365" s="36" t="s">
        <v>289</v>
      </c>
      <c r="D365" s="221">
        <v>3946</v>
      </c>
      <c r="E365" s="221">
        <v>414330</v>
      </c>
      <c r="F365" s="221">
        <v>154</v>
      </c>
      <c r="G365" s="221">
        <v>3792</v>
      </c>
      <c r="H365" s="221"/>
      <c r="I365" s="221"/>
      <c r="J365" s="221"/>
      <c r="K365" s="221">
        <v>0</v>
      </c>
      <c r="L365" s="221"/>
      <c r="M365" s="221"/>
      <c r="N365" s="221"/>
      <c r="O365" s="222"/>
      <c r="P365" s="221"/>
      <c r="Q365" s="221"/>
      <c r="R365" s="221"/>
      <c r="S365" s="221"/>
      <c r="T365" s="221"/>
      <c r="U365" s="221"/>
      <c r="V365" s="221"/>
      <c r="W365" s="153"/>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row>
    <row r="366" spans="1:63" s="21" customFormat="1" ht="63.75">
      <c r="A366" s="151"/>
      <c r="B366" s="331"/>
      <c r="C366" s="36" t="s">
        <v>288</v>
      </c>
      <c r="D366" s="221">
        <v>500</v>
      </c>
      <c r="E366" s="221">
        <v>52500</v>
      </c>
      <c r="F366" s="221">
        <v>500</v>
      </c>
      <c r="G366" s="221">
        <v>0</v>
      </c>
      <c r="H366" s="221"/>
      <c r="I366" s="221"/>
      <c r="J366" s="221"/>
      <c r="K366" s="221">
        <v>0</v>
      </c>
      <c r="L366" s="221"/>
      <c r="M366" s="221"/>
      <c r="N366" s="221"/>
      <c r="O366" s="222"/>
      <c r="P366" s="221"/>
      <c r="Q366" s="221"/>
      <c r="R366" s="221"/>
      <c r="S366" s="221"/>
      <c r="T366" s="221"/>
      <c r="U366" s="221"/>
      <c r="V366" s="221"/>
      <c r="W366" s="153"/>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row>
    <row r="367" spans="1:63" s="21" customFormat="1" ht="12.75">
      <c r="A367" s="151"/>
      <c r="B367" s="331"/>
      <c r="C367" s="36" t="s">
        <v>290</v>
      </c>
      <c r="D367" s="221"/>
      <c r="E367" s="221"/>
      <c r="F367" s="221"/>
      <c r="G367" s="221"/>
      <c r="H367" s="221"/>
      <c r="I367" s="221"/>
      <c r="J367" s="221"/>
      <c r="K367" s="221"/>
      <c r="L367" s="221"/>
      <c r="M367" s="221"/>
      <c r="N367" s="221"/>
      <c r="O367" s="222"/>
      <c r="P367" s="221"/>
      <c r="Q367" s="221"/>
      <c r="R367" s="221"/>
      <c r="S367" s="221"/>
      <c r="T367" s="221"/>
      <c r="U367" s="221"/>
      <c r="V367" s="221"/>
      <c r="W367" s="153"/>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row>
    <row r="368" spans="1:63" s="21" customFormat="1" ht="12.75">
      <c r="A368" s="151"/>
      <c r="B368" s="331"/>
      <c r="C368" s="36" t="s">
        <v>279</v>
      </c>
      <c r="D368" s="221"/>
      <c r="E368" s="221"/>
      <c r="F368" s="221"/>
      <c r="G368" s="221"/>
      <c r="H368" s="221"/>
      <c r="I368" s="221"/>
      <c r="J368" s="221"/>
      <c r="K368" s="221"/>
      <c r="L368" s="221"/>
      <c r="M368" s="221"/>
      <c r="N368" s="221"/>
      <c r="O368" s="222"/>
      <c r="P368" s="221"/>
      <c r="Q368" s="221"/>
      <c r="R368" s="221"/>
      <c r="S368" s="221"/>
      <c r="T368" s="221"/>
      <c r="U368" s="221"/>
      <c r="V368" s="221"/>
      <c r="W368" s="153"/>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row>
    <row r="369" spans="1:63" s="21" customFormat="1" ht="12.75">
      <c r="A369" s="151"/>
      <c r="B369" s="331"/>
      <c r="C369" s="36" t="s">
        <v>55</v>
      </c>
      <c r="D369" s="221"/>
      <c r="E369" s="221"/>
      <c r="F369" s="221"/>
      <c r="G369" s="221"/>
      <c r="H369" s="221"/>
      <c r="I369" s="221"/>
      <c r="J369" s="221"/>
      <c r="K369" s="221"/>
      <c r="L369" s="221">
        <v>2011</v>
      </c>
      <c r="M369" s="221">
        <v>154</v>
      </c>
      <c r="N369" s="221">
        <v>664024</v>
      </c>
      <c r="O369" s="222">
        <f>(15-(2017-L369))*(N369*6.67%)</f>
        <v>398613.60719999997</v>
      </c>
      <c r="P369" s="221">
        <v>154</v>
      </c>
      <c r="Q369" s="221">
        <v>0</v>
      </c>
      <c r="R369" s="221"/>
      <c r="S369" s="221"/>
      <c r="T369" s="221"/>
      <c r="U369" s="221"/>
      <c r="V369" s="221">
        <v>0</v>
      </c>
      <c r="W369" s="153"/>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row>
    <row r="370" spans="1:63" s="21" customFormat="1" ht="12.75">
      <c r="A370" s="151"/>
      <c r="B370" s="331"/>
      <c r="C370" s="36" t="s">
        <v>55</v>
      </c>
      <c r="D370" s="221"/>
      <c r="E370" s="221"/>
      <c r="F370" s="221"/>
      <c r="G370" s="221"/>
      <c r="H370" s="221"/>
      <c r="I370" s="221"/>
      <c r="J370" s="221"/>
      <c r="K370" s="221"/>
      <c r="L370" s="221">
        <v>2011</v>
      </c>
      <c r="M370" s="221">
        <v>154</v>
      </c>
      <c r="N370" s="221">
        <v>664024</v>
      </c>
      <c r="O370" s="222">
        <f>(15-(2017-L370))*(N370*6.67%)</f>
        <v>398613.60719999997</v>
      </c>
      <c r="P370" s="221">
        <v>154</v>
      </c>
      <c r="Q370" s="221">
        <v>0</v>
      </c>
      <c r="R370" s="221"/>
      <c r="S370" s="221"/>
      <c r="T370" s="221"/>
      <c r="U370" s="221"/>
      <c r="V370" s="221">
        <v>0</v>
      </c>
      <c r="W370" s="153"/>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row>
    <row r="371" spans="1:63" s="21" customFormat="1" ht="13.5" thickBot="1">
      <c r="A371" s="156"/>
      <c r="B371" s="355"/>
      <c r="C371" s="181" t="s">
        <v>286</v>
      </c>
      <c r="D371" s="225"/>
      <c r="E371" s="225"/>
      <c r="F371" s="225"/>
      <c r="G371" s="225"/>
      <c r="H371" s="225"/>
      <c r="I371" s="225"/>
      <c r="J371" s="225"/>
      <c r="K371" s="225"/>
      <c r="L371" s="225">
        <v>2003</v>
      </c>
      <c r="M371" s="225">
        <v>40</v>
      </c>
      <c r="N371" s="225">
        <v>26543</v>
      </c>
      <c r="O371" s="226">
        <f>(15-(2017-L371))*(N371*6.67%)</f>
        <v>1770.4180999999999</v>
      </c>
      <c r="P371" s="225">
        <v>40</v>
      </c>
      <c r="Q371" s="225">
        <v>0</v>
      </c>
      <c r="R371" s="225"/>
      <c r="S371" s="225"/>
      <c r="T371" s="225"/>
      <c r="U371" s="225"/>
      <c r="V371" s="225">
        <v>0</v>
      </c>
      <c r="W371" s="157"/>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row>
    <row r="372" ht="12" thickTop="1"/>
  </sheetData>
  <sheetProtection/>
  <mergeCells count="421">
    <mergeCell ref="A308:A311"/>
    <mergeCell ref="B308:B311"/>
    <mergeCell ref="D309:D310"/>
    <mergeCell ref="E309:E310"/>
    <mergeCell ref="G309:G310"/>
    <mergeCell ref="B312:B315"/>
    <mergeCell ref="B316:B321"/>
    <mergeCell ref="B322:B323"/>
    <mergeCell ref="B324:B327"/>
    <mergeCell ref="B336:B339"/>
    <mergeCell ref="B328:B333"/>
    <mergeCell ref="B334:B335"/>
    <mergeCell ref="D297:D298"/>
    <mergeCell ref="E297:E298"/>
    <mergeCell ref="F297:F298"/>
    <mergeCell ref="G297:G298"/>
    <mergeCell ref="D302:D305"/>
    <mergeCell ref="E302:E305"/>
    <mergeCell ref="F302:F305"/>
    <mergeCell ref="G302:G305"/>
    <mergeCell ref="A283:A289"/>
    <mergeCell ref="B283:B289"/>
    <mergeCell ref="A290:A296"/>
    <mergeCell ref="B290:B296"/>
    <mergeCell ref="A297:A307"/>
    <mergeCell ref="B297:B307"/>
    <mergeCell ref="G276:G278"/>
    <mergeCell ref="A279:A282"/>
    <mergeCell ref="B279:B282"/>
    <mergeCell ref="D280:D282"/>
    <mergeCell ref="E280:E282"/>
    <mergeCell ref="F280:F282"/>
    <mergeCell ref="G280:G282"/>
    <mergeCell ref="L264:L267"/>
    <mergeCell ref="D269:D270"/>
    <mergeCell ref="E269:E270"/>
    <mergeCell ref="F269:F270"/>
    <mergeCell ref="G269:G270"/>
    <mergeCell ref="A273:A278"/>
    <mergeCell ref="B273:B278"/>
    <mergeCell ref="D276:D278"/>
    <mergeCell ref="E276:E278"/>
    <mergeCell ref="F276:F278"/>
    <mergeCell ref="A264:A272"/>
    <mergeCell ref="B264:B272"/>
    <mergeCell ref="D264:D268"/>
    <mergeCell ref="E264:E268"/>
    <mergeCell ref="F264:F268"/>
    <mergeCell ref="G264:G268"/>
    <mergeCell ref="A258:A263"/>
    <mergeCell ref="B258:B263"/>
    <mergeCell ref="D258:D260"/>
    <mergeCell ref="E258:E260"/>
    <mergeCell ref="F258:F260"/>
    <mergeCell ref="G258:G260"/>
    <mergeCell ref="D252:D253"/>
    <mergeCell ref="E252:E253"/>
    <mergeCell ref="F252:F253"/>
    <mergeCell ref="G252:G253"/>
    <mergeCell ref="A254:A257"/>
    <mergeCell ref="B254:B257"/>
    <mergeCell ref="D254:D255"/>
    <mergeCell ref="E254:E255"/>
    <mergeCell ref="G254:G255"/>
    <mergeCell ref="B234:B239"/>
    <mergeCell ref="A240:A244"/>
    <mergeCell ref="B240:B244"/>
    <mergeCell ref="A245:A249"/>
    <mergeCell ref="B245:B249"/>
    <mergeCell ref="A250:A253"/>
    <mergeCell ref="B250:B253"/>
    <mergeCell ref="D225:D226"/>
    <mergeCell ref="E225:E226"/>
    <mergeCell ref="F225:F226"/>
    <mergeCell ref="G225:G226"/>
    <mergeCell ref="A229:A233"/>
    <mergeCell ref="B229:B233"/>
    <mergeCell ref="D229:D230"/>
    <mergeCell ref="E229:E230"/>
    <mergeCell ref="F229:F230"/>
    <mergeCell ref="G229:G230"/>
    <mergeCell ref="D220:D221"/>
    <mergeCell ref="E220:E221"/>
    <mergeCell ref="F220:F221"/>
    <mergeCell ref="G220:G221"/>
    <mergeCell ref="D222:D224"/>
    <mergeCell ref="E222:E224"/>
    <mergeCell ref="F222:F224"/>
    <mergeCell ref="G222:G224"/>
    <mergeCell ref="F210:F211"/>
    <mergeCell ref="G210:G211"/>
    <mergeCell ref="D212:D213"/>
    <mergeCell ref="E212:E213"/>
    <mergeCell ref="F212:F215"/>
    <mergeCell ref="G212:G213"/>
    <mergeCell ref="D214:D215"/>
    <mergeCell ref="E214:E215"/>
    <mergeCell ref="G214:G215"/>
    <mergeCell ref="D202:D204"/>
    <mergeCell ref="E202:E204"/>
    <mergeCell ref="F202:F204"/>
    <mergeCell ref="G202:G204"/>
    <mergeCell ref="A206:A215"/>
    <mergeCell ref="B206:B215"/>
    <mergeCell ref="D206:D209"/>
    <mergeCell ref="E206:E209"/>
    <mergeCell ref="F206:F209"/>
    <mergeCell ref="G206:G209"/>
    <mergeCell ref="D193:D195"/>
    <mergeCell ref="E193:E195"/>
    <mergeCell ref="F193:F195"/>
    <mergeCell ref="G193:G195"/>
    <mergeCell ref="A196:A205"/>
    <mergeCell ref="B196:B205"/>
    <mergeCell ref="D196:D199"/>
    <mergeCell ref="E196:E199"/>
    <mergeCell ref="F196:F199"/>
    <mergeCell ref="G196:G199"/>
    <mergeCell ref="D182:D183"/>
    <mergeCell ref="E182:E183"/>
    <mergeCell ref="F182:F183"/>
    <mergeCell ref="G182:G183"/>
    <mergeCell ref="A185:A189"/>
    <mergeCell ref="B185:B189"/>
    <mergeCell ref="D185:D186"/>
    <mergeCell ref="E185:E186"/>
    <mergeCell ref="F185:F186"/>
    <mergeCell ref="G185:G186"/>
    <mergeCell ref="D176:D177"/>
    <mergeCell ref="E176:E177"/>
    <mergeCell ref="F176:F177"/>
    <mergeCell ref="G176:G177"/>
    <mergeCell ref="A179:A181"/>
    <mergeCell ref="B179:B181"/>
    <mergeCell ref="D170:D172"/>
    <mergeCell ref="E170:E172"/>
    <mergeCell ref="F170:F172"/>
    <mergeCell ref="G170:G172"/>
    <mergeCell ref="D174:D175"/>
    <mergeCell ref="E174:E175"/>
    <mergeCell ref="F174:F175"/>
    <mergeCell ref="G174:G175"/>
    <mergeCell ref="D163:D165"/>
    <mergeCell ref="E163:E165"/>
    <mergeCell ref="F163:F165"/>
    <mergeCell ref="G163:G165"/>
    <mergeCell ref="A167:A169"/>
    <mergeCell ref="B167:B169"/>
    <mergeCell ref="D167:D168"/>
    <mergeCell ref="E167:E168"/>
    <mergeCell ref="F167:F169"/>
    <mergeCell ref="G167:G168"/>
    <mergeCell ref="D155:D156"/>
    <mergeCell ref="E155:E156"/>
    <mergeCell ref="F155:F156"/>
    <mergeCell ref="G155:G156"/>
    <mergeCell ref="D159:D162"/>
    <mergeCell ref="E159:E162"/>
    <mergeCell ref="F159:F162"/>
    <mergeCell ref="G159:G162"/>
    <mergeCell ref="D148:D149"/>
    <mergeCell ref="E148:E149"/>
    <mergeCell ref="F148:F149"/>
    <mergeCell ref="G148:G149"/>
    <mergeCell ref="D150:D151"/>
    <mergeCell ref="E150:E151"/>
    <mergeCell ref="F150:F151"/>
    <mergeCell ref="G150:G151"/>
    <mergeCell ref="D138:D139"/>
    <mergeCell ref="E138:E139"/>
    <mergeCell ref="F138:F139"/>
    <mergeCell ref="G138:G139"/>
    <mergeCell ref="A142:A147"/>
    <mergeCell ref="B142:B147"/>
    <mergeCell ref="D142:D144"/>
    <mergeCell ref="E142:E144"/>
    <mergeCell ref="F142:F144"/>
    <mergeCell ref="G142:G144"/>
    <mergeCell ref="D129:D130"/>
    <mergeCell ref="E129:E130"/>
    <mergeCell ref="F129:F130"/>
    <mergeCell ref="G129:G130"/>
    <mergeCell ref="A132:A135"/>
    <mergeCell ref="B132:B135"/>
    <mergeCell ref="D133:D134"/>
    <mergeCell ref="E133:E134"/>
    <mergeCell ref="G133:G134"/>
    <mergeCell ref="D123:D125"/>
    <mergeCell ref="E123:E125"/>
    <mergeCell ref="F123:F125"/>
    <mergeCell ref="G123:G125"/>
    <mergeCell ref="D127:D128"/>
    <mergeCell ref="E127:E128"/>
    <mergeCell ref="F127:F128"/>
    <mergeCell ref="G127:G128"/>
    <mergeCell ref="D114:D116"/>
    <mergeCell ref="E114:E116"/>
    <mergeCell ref="F114:F115"/>
    <mergeCell ref="G114:G116"/>
    <mergeCell ref="A120:A122"/>
    <mergeCell ref="B120:B122"/>
    <mergeCell ref="G109:G111"/>
    <mergeCell ref="C112:C113"/>
    <mergeCell ref="D112:D113"/>
    <mergeCell ref="E112:E113"/>
    <mergeCell ref="F112:F113"/>
    <mergeCell ref="G112:G113"/>
    <mergeCell ref="D103:D105"/>
    <mergeCell ref="E103:E105"/>
    <mergeCell ref="F103:F105"/>
    <mergeCell ref="G103:G105"/>
    <mergeCell ref="A108:A113"/>
    <mergeCell ref="B108:B113"/>
    <mergeCell ref="C109:C111"/>
    <mergeCell ref="D109:D111"/>
    <mergeCell ref="E109:E111"/>
    <mergeCell ref="F109:F111"/>
    <mergeCell ref="D95:D96"/>
    <mergeCell ref="E95:E96"/>
    <mergeCell ref="F95:F96"/>
    <mergeCell ref="G95:G96"/>
    <mergeCell ref="D99:D102"/>
    <mergeCell ref="E99:E102"/>
    <mergeCell ref="F99:F102"/>
    <mergeCell ref="G99:G102"/>
    <mergeCell ref="D89:D91"/>
    <mergeCell ref="E89:E91"/>
    <mergeCell ref="F89:F91"/>
    <mergeCell ref="G89:G91"/>
    <mergeCell ref="D92:D94"/>
    <mergeCell ref="E92:E94"/>
    <mergeCell ref="F92:F94"/>
    <mergeCell ref="G92:G94"/>
    <mergeCell ref="A82:A85"/>
    <mergeCell ref="B82:B85"/>
    <mergeCell ref="D83:D85"/>
    <mergeCell ref="E83:E85"/>
    <mergeCell ref="F83:F85"/>
    <mergeCell ref="G83:G85"/>
    <mergeCell ref="A80:A81"/>
    <mergeCell ref="B80:B81"/>
    <mergeCell ref="D80:D81"/>
    <mergeCell ref="E80:E81"/>
    <mergeCell ref="F80:F81"/>
    <mergeCell ref="G80:G81"/>
    <mergeCell ref="D74:D75"/>
    <mergeCell ref="E74:E75"/>
    <mergeCell ref="F74:F75"/>
    <mergeCell ref="G74:G75"/>
    <mergeCell ref="A76:A79"/>
    <mergeCell ref="B76:B79"/>
    <mergeCell ref="D76:D79"/>
    <mergeCell ref="E76:E79"/>
    <mergeCell ref="F76:F79"/>
    <mergeCell ref="G76:G79"/>
    <mergeCell ref="D63:D69"/>
    <mergeCell ref="E63:E69"/>
    <mergeCell ref="F63:F69"/>
    <mergeCell ref="G63:G69"/>
    <mergeCell ref="A70:A73"/>
    <mergeCell ref="B70:B73"/>
    <mergeCell ref="D70:D73"/>
    <mergeCell ref="E70:E73"/>
    <mergeCell ref="F70:F73"/>
    <mergeCell ref="G70:G73"/>
    <mergeCell ref="G59:G60"/>
    <mergeCell ref="A61:A62"/>
    <mergeCell ref="B61:B62"/>
    <mergeCell ref="D61:D62"/>
    <mergeCell ref="E61:E62"/>
    <mergeCell ref="F61:F62"/>
    <mergeCell ref="G61:G62"/>
    <mergeCell ref="D53:D56"/>
    <mergeCell ref="E53:E56"/>
    <mergeCell ref="F53:F56"/>
    <mergeCell ref="G53:G56"/>
    <mergeCell ref="F57:F58"/>
    <mergeCell ref="A59:A60"/>
    <mergeCell ref="B59:B60"/>
    <mergeCell ref="D59:D60"/>
    <mergeCell ref="E59:E60"/>
    <mergeCell ref="F59:F60"/>
    <mergeCell ref="D44:D48"/>
    <mergeCell ref="E44:E48"/>
    <mergeCell ref="F44:F48"/>
    <mergeCell ref="G44:G48"/>
    <mergeCell ref="D49:D52"/>
    <mergeCell ref="E49:E52"/>
    <mergeCell ref="F49:F52"/>
    <mergeCell ref="G49:G52"/>
    <mergeCell ref="D39:D40"/>
    <mergeCell ref="E39:E40"/>
    <mergeCell ref="F39:F40"/>
    <mergeCell ref="G39:G40"/>
    <mergeCell ref="A41:A43"/>
    <mergeCell ref="B41:B43"/>
    <mergeCell ref="D41:D43"/>
    <mergeCell ref="E41:E43"/>
    <mergeCell ref="F41:F43"/>
    <mergeCell ref="G41:G43"/>
    <mergeCell ref="D33:D34"/>
    <mergeCell ref="E33:E34"/>
    <mergeCell ref="F33:F34"/>
    <mergeCell ref="G33:G34"/>
    <mergeCell ref="A35:A38"/>
    <mergeCell ref="B35:B38"/>
    <mergeCell ref="D35:D38"/>
    <mergeCell ref="E35:E38"/>
    <mergeCell ref="F35:F38"/>
    <mergeCell ref="G35:G38"/>
    <mergeCell ref="D27:D28"/>
    <mergeCell ref="E27:E28"/>
    <mergeCell ref="F27:F28"/>
    <mergeCell ref="G27:G28"/>
    <mergeCell ref="A29:A32"/>
    <mergeCell ref="B29:B32"/>
    <mergeCell ref="D29:D32"/>
    <mergeCell ref="E29:E32"/>
    <mergeCell ref="F29:F32"/>
    <mergeCell ref="G29:G32"/>
    <mergeCell ref="D19:D22"/>
    <mergeCell ref="E19:E22"/>
    <mergeCell ref="F19:F22"/>
    <mergeCell ref="G19:G22"/>
    <mergeCell ref="A24:A26"/>
    <mergeCell ref="B24:B26"/>
    <mergeCell ref="D24:D26"/>
    <mergeCell ref="E24:E26"/>
    <mergeCell ref="F24:F26"/>
    <mergeCell ref="G24:G26"/>
    <mergeCell ref="G15:G16"/>
    <mergeCell ref="A17:A18"/>
    <mergeCell ref="B17:B18"/>
    <mergeCell ref="D17:D18"/>
    <mergeCell ref="E17:E18"/>
    <mergeCell ref="F17:F18"/>
    <mergeCell ref="G17:G18"/>
    <mergeCell ref="N11:N12"/>
    <mergeCell ref="O11:O12"/>
    <mergeCell ref="P11:P12"/>
    <mergeCell ref="Q11:U11"/>
    <mergeCell ref="V11:V12"/>
    <mergeCell ref="A15:A16"/>
    <mergeCell ref="B15:B16"/>
    <mergeCell ref="D15:D16"/>
    <mergeCell ref="E15:E16"/>
    <mergeCell ref="F15:F16"/>
    <mergeCell ref="W9:W12"/>
    <mergeCell ref="D10:D12"/>
    <mergeCell ref="E10:E12"/>
    <mergeCell ref="F10:K10"/>
    <mergeCell ref="L10:L12"/>
    <mergeCell ref="M10:M12"/>
    <mergeCell ref="N10:O10"/>
    <mergeCell ref="P10:V10"/>
    <mergeCell ref="F11:F12"/>
    <mergeCell ref="G11:J11"/>
    <mergeCell ref="A6:W6"/>
    <mergeCell ref="A7:W7"/>
    <mergeCell ref="A9:A12"/>
    <mergeCell ref="B9:B12"/>
    <mergeCell ref="C9:C12"/>
    <mergeCell ref="B349:B361"/>
    <mergeCell ref="D210:D211"/>
    <mergeCell ref="E210:E211"/>
    <mergeCell ref="A216:A219"/>
    <mergeCell ref="B216:B219"/>
    <mergeCell ref="A190:A195"/>
    <mergeCell ref="B190:B195"/>
    <mergeCell ref="A182:A184"/>
    <mergeCell ref="B182:B184"/>
    <mergeCell ref="B362:B371"/>
    <mergeCell ref="A176:A178"/>
    <mergeCell ref="B176:B178"/>
    <mergeCell ref="A220:A228"/>
    <mergeCell ref="B220:B228"/>
    <mergeCell ref="A234:A239"/>
    <mergeCell ref="A163:A166"/>
    <mergeCell ref="B163:B166"/>
    <mergeCell ref="A170:A175"/>
    <mergeCell ref="B170:B175"/>
    <mergeCell ref="A159:A162"/>
    <mergeCell ref="B159:B162"/>
    <mergeCell ref="A153:A157"/>
    <mergeCell ref="B153:B156"/>
    <mergeCell ref="A148:A152"/>
    <mergeCell ref="B148:B152"/>
    <mergeCell ref="A136:A137"/>
    <mergeCell ref="B136:B137"/>
    <mergeCell ref="A138:A141"/>
    <mergeCell ref="B138:B141"/>
    <mergeCell ref="A123:A128"/>
    <mergeCell ref="B123:B128"/>
    <mergeCell ref="A129:A131"/>
    <mergeCell ref="B129:B131"/>
    <mergeCell ref="A114:A119"/>
    <mergeCell ref="B114:B119"/>
    <mergeCell ref="A103:A107"/>
    <mergeCell ref="B103:B107"/>
    <mergeCell ref="A86:A94"/>
    <mergeCell ref="B86:B94"/>
    <mergeCell ref="A95:A102"/>
    <mergeCell ref="B95:B102"/>
    <mergeCell ref="A27:A28"/>
    <mergeCell ref="B27:B28"/>
    <mergeCell ref="A63:A69"/>
    <mergeCell ref="B63:B69"/>
    <mergeCell ref="A74:A75"/>
    <mergeCell ref="B74:B75"/>
    <mergeCell ref="A44:A58"/>
    <mergeCell ref="B44:B58"/>
    <mergeCell ref="B340:B348"/>
    <mergeCell ref="D9:K9"/>
    <mergeCell ref="L9:V9"/>
    <mergeCell ref="K11:K12"/>
    <mergeCell ref="A39:A40"/>
    <mergeCell ref="B39:B40"/>
    <mergeCell ref="A33:A34"/>
    <mergeCell ref="B33:B34"/>
    <mergeCell ref="A19:A23"/>
    <mergeCell ref="B19:B23"/>
  </mergeCells>
  <printOptions/>
  <pageMargins left="0.2362204724409449" right="0.1968503937007874" top="0.35433070866141736" bottom="0.4330708661417323" header="0.31496062992125984" footer="0.31496062992125984"/>
  <pageSetup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dimension ref="A1:DA106"/>
  <sheetViews>
    <sheetView view="pageBreakPreview" zoomScale="60" workbookViewId="0" topLeftCell="A2">
      <selection activeCell="S9" sqref="A9:IV11"/>
    </sheetView>
  </sheetViews>
  <sheetFormatPr defaultColWidth="9.140625" defaultRowHeight="12.75"/>
  <cols>
    <col min="1" max="1" width="6.421875" style="0" customWidth="1"/>
    <col min="2" max="2" width="12.00390625" style="0" customWidth="1"/>
    <col min="3" max="3" width="37.00390625" style="228" bestFit="1" customWidth="1"/>
    <col min="4" max="4" width="10.8515625" style="0" bestFit="1" customWidth="1"/>
    <col min="5" max="5" width="6.8515625" style="0" bestFit="1" customWidth="1"/>
    <col min="6" max="6" width="11.7109375" style="0" bestFit="1" customWidth="1"/>
    <col min="7" max="7" width="10.7109375" style="0" bestFit="1" customWidth="1"/>
    <col min="8" max="8" width="4.140625" style="0" bestFit="1" customWidth="1"/>
    <col min="9" max="10" width="7.8515625" style="0" bestFit="1" customWidth="1"/>
    <col min="11" max="11" width="27.140625" style="0" customWidth="1"/>
    <col min="12" max="12" width="9.57421875" style="0" bestFit="1" customWidth="1"/>
    <col min="13" max="13" width="9.8515625" style="0" customWidth="1"/>
    <col min="15" max="15" width="8.7109375" style="0" bestFit="1" customWidth="1"/>
    <col min="16" max="16" width="8.8515625" style="0" bestFit="1" customWidth="1"/>
    <col min="18" max="18" width="4.28125" style="0" bestFit="1" customWidth="1"/>
  </cols>
  <sheetData>
    <row r="1" spans="1:21" s="21" customFormat="1" ht="12.75">
      <c r="A1" s="16" t="s">
        <v>860</v>
      </c>
      <c r="B1" s="127"/>
      <c r="C1" s="18"/>
      <c r="D1" s="18"/>
      <c r="E1" s="18"/>
      <c r="F1" s="18"/>
      <c r="G1" s="18"/>
      <c r="H1" s="18"/>
      <c r="I1" s="18"/>
      <c r="J1" s="18"/>
      <c r="K1" s="18"/>
      <c r="L1" s="18"/>
      <c r="M1" s="18"/>
      <c r="N1" s="20"/>
      <c r="O1" s="18"/>
      <c r="P1" s="393" t="s">
        <v>307</v>
      </c>
      <c r="Q1" s="393"/>
      <c r="R1" s="393"/>
      <c r="T1" s="19"/>
      <c r="U1" s="18"/>
    </row>
    <row r="2" spans="1:21" s="21" customFormat="1" ht="12.75">
      <c r="A2" s="16" t="s">
        <v>450</v>
      </c>
      <c r="B2" s="128"/>
      <c r="C2" s="18"/>
      <c r="D2" s="18"/>
      <c r="E2" s="18"/>
      <c r="F2" s="18"/>
      <c r="G2" s="18"/>
      <c r="H2" s="18"/>
      <c r="I2" s="18"/>
      <c r="J2" s="18"/>
      <c r="K2" s="18"/>
      <c r="L2" s="18"/>
      <c r="M2" s="18"/>
      <c r="N2" s="20"/>
      <c r="O2" s="18"/>
      <c r="P2" s="18"/>
      <c r="Q2" s="18"/>
      <c r="R2" s="18"/>
      <c r="S2" s="18"/>
      <c r="T2" s="18"/>
      <c r="U2" s="18"/>
    </row>
    <row r="3" spans="1:21" s="21" customFormat="1" ht="12.75">
      <c r="A3" s="16" t="s">
        <v>451</v>
      </c>
      <c r="B3" s="128"/>
      <c r="C3" s="18"/>
      <c r="D3" s="18"/>
      <c r="E3" s="18"/>
      <c r="F3" s="18"/>
      <c r="G3" s="18"/>
      <c r="H3" s="18"/>
      <c r="I3" s="18"/>
      <c r="J3" s="18"/>
      <c r="K3" s="18"/>
      <c r="L3" s="18"/>
      <c r="M3" s="18"/>
      <c r="N3" s="20"/>
      <c r="O3" s="18"/>
      <c r="P3" s="18"/>
      <c r="Q3" s="18"/>
      <c r="R3" s="18"/>
      <c r="S3" s="18"/>
      <c r="T3" s="18"/>
      <c r="U3" s="18"/>
    </row>
    <row r="4" spans="1:21" s="21" customFormat="1" ht="12.75" hidden="1">
      <c r="A4" s="16" t="s">
        <v>47</v>
      </c>
      <c r="B4" s="128"/>
      <c r="C4" s="18"/>
      <c r="D4" s="18"/>
      <c r="E4" s="18"/>
      <c r="F4" s="18"/>
      <c r="G4" s="18"/>
      <c r="H4" s="18"/>
      <c r="I4" s="18"/>
      <c r="J4" s="18"/>
      <c r="K4" s="18"/>
      <c r="L4" s="18"/>
      <c r="M4" s="18"/>
      <c r="N4" s="20"/>
      <c r="O4" s="18"/>
      <c r="P4" s="18"/>
      <c r="Q4" s="18"/>
      <c r="R4" s="18"/>
      <c r="S4" s="18"/>
      <c r="T4" s="18"/>
      <c r="U4" s="18"/>
    </row>
    <row r="5" spans="1:21" s="21" customFormat="1" ht="12.75" hidden="1">
      <c r="A5" s="16" t="s">
        <v>48</v>
      </c>
      <c r="B5" s="128"/>
      <c r="C5" s="18"/>
      <c r="D5" s="18"/>
      <c r="E5" s="18"/>
      <c r="F5" s="18"/>
      <c r="G5" s="18"/>
      <c r="H5" s="18"/>
      <c r="I5" s="18"/>
      <c r="J5" s="18"/>
      <c r="K5" s="18"/>
      <c r="L5" s="18"/>
      <c r="M5" s="18"/>
      <c r="N5" s="20"/>
      <c r="O5" s="18"/>
      <c r="P5" s="18"/>
      <c r="Q5" s="18"/>
      <c r="R5" s="18"/>
      <c r="S5" s="18"/>
      <c r="T5" s="18"/>
      <c r="U5" s="18"/>
    </row>
    <row r="6" ht="12.75">
      <c r="B6" s="129"/>
    </row>
    <row r="7" spans="1:18" ht="25.5" customHeight="1">
      <c r="A7" s="394" t="s">
        <v>805</v>
      </c>
      <c r="B7" s="394"/>
      <c r="C7" s="394"/>
      <c r="D7" s="394"/>
      <c r="E7" s="394"/>
      <c r="F7" s="394"/>
      <c r="G7" s="394"/>
      <c r="H7" s="394"/>
      <c r="I7" s="394"/>
      <c r="J7" s="394"/>
      <c r="K7" s="394"/>
      <c r="L7" s="394"/>
      <c r="M7" s="394"/>
      <c r="N7" s="394"/>
      <c r="O7" s="394"/>
      <c r="P7" s="394"/>
      <c r="Q7" s="394"/>
      <c r="R7" s="394"/>
    </row>
    <row r="9" spans="1:18" s="232" customFormat="1" ht="36.75" customHeight="1">
      <c r="A9" s="395" t="s">
        <v>14</v>
      </c>
      <c r="B9" s="395" t="s">
        <v>351</v>
      </c>
      <c r="C9" s="395" t="s">
        <v>308</v>
      </c>
      <c r="D9" s="398" t="s">
        <v>352</v>
      </c>
      <c r="E9" s="399"/>
      <c r="F9" s="400"/>
      <c r="G9" s="398" t="s">
        <v>353</v>
      </c>
      <c r="H9" s="399"/>
      <c r="I9" s="399"/>
      <c r="J9" s="399"/>
      <c r="K9" s="399"/>
      <c r="L9" s="400"/>
      <c r="M9" s="395" t="s">
        <v>354</v>
      </c>
      <c r="N9" s="398" t="s">
        <v>355</v>
      </c>
      <c r="O9" s="399"/>
      <c r="P9" s="400"/>
      <c r="Q9" s="395" t="s">
        <v>356</v>
      </c>
      <c r="R9" s="395" t="s">
        <v>357</v>
      </c>
    </row>
    <row r="10" spans="1:18" s="232" customFormat="1" ht="36.75" customHeight="1">
      <c r="A10" s="396"/>
      <c r="B10" s="396"/>
      <c r="C10" s="396"/>
      <c r="D10" s="398" t="s">
        <v>22</v>
      </c>
      <c r="E10" s="400"/>
      <c r="F10" s="395" t="s">
        <v>23</v>
      </c>
      <c r="G10" s="395" t="s">
        <v>303</v>
      </c>
      <c r="H10" s="395" t="s">
        <v>309</v>
      </c>
      <c r="I10" s="395" t="s">
        <v>310</v>
      </c>
      <c r="J10" s="395" t="s">
        <v>311</v>
      </c>
      <c r="K10" s="395" t="s">
        <v>312</v>
      </c>
      <c r="L10" s="395" t="s">
        <v>313</v>
      </c>
      <c r="M10" s="396"/>
      <c r="N10" s="395" t="s">
        <v>30</v>
      </c>
      <c r="O10" s="395" t="s">
        <v>358</v>
      </c>
      <c r="P10" s="395" t="s">
        <v>359</v>
      </c>
      <c r="Q10" s="396"/>
      <c r="R10" s="396"/>
    </row>
    <row r="11" spans="1:105" s="232" customFormat="1" ht="36.75" customHeight="1">
      <c r="A11" s="397"/>
      <c r="B11" s="397"/>
      <c r="C11" s="397"/>
      <c r="D11" s="32" t="s">
        <v>32</v>
      </c>
      <c r="E11" s="32" t="s">
        <v>33</v>
      </c>
      <c r="F11" s="397"/>
      <c r="G11" s="397"/>
      <c r="H11" s="397"/>
      <c r="I11" s="397"/>
      <c r="J11" s="397"/>
      <c r="K11" s="397"/>
      <c r="L11" s="397"/>
      <c r="M11" s="397"/>
      <c r="N11" s="397"/>
      <c r="O11" s="397"/>
      <c r="P11" s="397"/>
      <c r="Q11" s="397"/>
      <c r="R11" s="397"/>
      <c r="CH11" s="233"/>
      <c r="CI11" s="233"/>
      <c r="CJ11" s="233"/>
      <c r="CK11" s="233"/>
      <c r="CL11" s="233"/>
      <c r="CM11" s="233"/>
      <c r="CN11" s="233"/>
      <c r="CO11" s="233"/>
      <c r="CP11" s="233"/>
      <c r="CQ11" s="233"/>
      <c r="CR11" s="233"/>
      <c r="CS11" s="233"/>
      <c r="CT11" s="233"/>
      <c r="CU11" s="233"/>
      <c r="CV11" s="233"/>
      <c r="CW11" s="233"/>
      <c r="CX11" s="233"/>
      <c r="CY11" s="233"/>
      <c r="CZ11" s="233"/>
      <c r="DA11" s="233"/>
    </row>
    <row r="12" spans="1:105" s="33" customFormat="1" ht="12.75">
      <c r="A12" s="132">
        <v>1</v>
      </c>
      <c r="B12" s="132"/>
      <c r="C12" s="229">
        <v>2</v>
      </c>
      <c r="D12" s="132">
        <v>3</v>
      </c>
      <c r="E12" s="132">
        <v>4</v>
      </c>
      <c r="F12" s="132">
        <v>5</v>
      </c>
      <c r="G12" s="132">
        <v>6</v>
      </c>
      <c r="H12" s="132">
        <v>7</v>
      </c>
      <c r="I12" s="132">
        <v>8</v>
      </c>
      <c r="J12" s="132">
        <v>9</v>
      </c>
      <c r="K12" s="132">
        <v>10</v>
      </c>
      <c r="L12" s="132">
        <v>11</v>
      </c>
      <c r="M12" s="132">
        <v>12</v>
      </c>
      <c r="N12" s="132">
        <v>13</v>
      </c>
      <c r="O12" s="132">
        <v>14</v>
      </c>
      <c r="P12" s="132">
        <v>15</v>
      </c>
      <c r="Q12" s="132">
        <v>16</v>
      </c>
      <c r="R12" s="132">
        <v>17</v>
      </c>
      <c r="CH12" s="34"/>
      <c r="CI12" s="34"/>
      <c r="CJ12" s="34"/>
      <c r="CK12" s="34"/>
      <c r="CL12" s="34"/>
      <c r="CM12" s="34"/>
      <c r="CN12" s="34"/>
      <c r="CO12" s="34"/>
      <c r="CP12" s="34"/>
      <c r="CQ12" s="34"/>
      <c r="CR12" s="34"/>
      <c r="CS12" s="34"/>
      <c r="CT12" s="34"/>
      <c r="CU12" s="34"/>
      <c r="CV12" s="34"/>
      <c r="CW12" s="34"/>
      <c r="CX12" s="34"/>
      <c r="CY12" s="34"/>
      <c r="CZ12" s="34"/>
      <c r="DA12" s="34"/>
    </row>
    <row r="13" spans="1:18" s="59" customFormat="1" ht="31.5" customHeight="1">
      <c r="A13" s="401">
        <v>1</v>
      </c>
      <c r="B13" s="401" t="s">
        <v>806</v>
      </c>
      <c r="C13" s="230" t="s">
        <v>807</v>
      </c>
      <c r="D13" s="134">
        <v>7500</v>
      </c>
      <c r="E13" s="135"/>
      <c r="F13" s="134">
        <v>0</v>
      </c>
      <c r="G13" s="135"/>
      <c r="H13" s="135"/>
      <c r="I13" s="135" t="s">
        <v>310</v>
      </c>
      <c r="J13" s="135"/>
      <c r="K13" s="135"/>
      <c r="L13" s="135"/>
      <c r="M13" s="135" t="s">
        <v>318</v>
      </c>
      <c r="N13" s="134">
        <v>70</v>
      </c>
      <c r="O13" s="135">
        <v>70</v>
      </c>
      <c r="P13" s="134"/>
      <c r="Q13" s="135"/>
      <c r="R13" s="135" t="s">
        <v>808</v>
      </c>
    </row>
    <row r="14" spans="1:18" s="59" customFormat="1" ht="31.5" customHeight="1">
      <c r="A14" s="401"/>
      <c r="B14" s="401"/>
      <c r="C14" s="230" t="s">
        <v>809</v>
      </c>
      <c r="D14" s="134">
        <v>24800</v>
      </c>
      <c r="E14" s="135"/>
      <c r="F14" s="134">
        <v>0</v>
      </c>
      <c r="G14" s="135"/>
      <c r="H14" s="135"/>
      <c r="I14" s="135" t="s">
        <v>310</v>
      </c>
      <c r="J14" s="135"/>
      <c r="K14" s="135"/>
      <c r="L14" s="135"/>
      <c r="M14" s="135" t="s">
        <v>318</v>
      </c>
      <c r="N14" s="134">
        <v>140</v>
      </c>
      <c r="O14" s="135">
        <v>140</v>
      </c>
      <c r="P14" s="134"/>
      <c r="Q14" s="135"/>
      <c r="R14" s="135" t="s">
        <v>810</v>
      </c>
    </row>
    <row r="15" spans="1:18" s="59" customFormat="1" ht="31.5" customHeight="1">
      <c r="A15" s="401"/>
      <c r="B15" s="401"/>
      <c r="C15" s="230" t="s">
        <v>811</v>
      </c>
      <c r="D15" s="134">
        <v>9221</v>
      </c>
      <c r="E15" s="135"/>
      <c r="F15" s="134">
        <v>0</v>
      </c>
      <c r="G15" s="135"/>
      <c r="H15" s="135"/>
      <c r="I15" s="135" t="s">
        <v>310</v>
      </c>
      <c r="J15" s="135"/>
      <c r="K15" s="135"/>
      <c r="L15" s="135"/>
      <c r="M15" s="135" t="s">
        <v>318</v>
      </c>
      <c r="N15" s="134">
        <v>100</v>
      </c>
      <c r="O15" s="135">
        <v>100</v>
      </c>
      <c r="P15" s="134"/>
      <c r="Q15" s="135"/>
      <c r="R15" s="135" t="s">
        <v>808</v>
      </c>
    </row>
    <row r="16" spans="1:18" s="59" customFormat="1" ht="31.5" customHeight="1">
      <c r="A16" s="401">
        <v>2</v>
      </c>
      <c r="B16" s="401" t="s">
        <v>378</v>
      </c>
      <c r="C16" s="230" t="s">
        <v>812</v>
      </c>
      <c r="D16" s="134">
        <v>152186</v>
      </c>
      <c r="E16" s="135"/>
      <c r="F16" s="134">
        <v>0</v>
      </c>
      <c r="G16" s="135"/>
      <c r="H16" s="135"/>
      <c r="I16" s="135" t="s">
        <v>310</v>
      </c>
      <c r="J16" s="135"/>
      <c r="K16" s="135"/>
      <c r="L16" s="135"/>
      <c r="M16" s="135" t="s">
        <v>330</v>
      </c>
      <c r="N16" s="134"/>
      <c r="O16" s="135"/>
      <c r="P16" s="134"/>
      <c r="Q16" s="135"/>
      <c r="R16" s="135"/>
    </row>
    <row r="17" spans="1:18" s="59" customFormat="1" ht="31.5" customHeight="1">
      <c r="A17" s="401"/>
      <c r="B17" s="401"/>
      <c r="C17" s="230" t="s">
        <v>343</v>
      </c>
      <c r="D17" s="134">
        <v>292184</v>
      </c>
      <c r="E17" s="134"/>
      <c r="F17" s="134">
        <v>0</v>
      </c>
      <c r="G17" s="134"/>
      <c r="H17" s="135"/>
      <c r="I17" s="135" t="s">
        <v>310</v>
      </c>
      <c r="J17" s="135"/>
      <c r="K17" s="135"/>
      <c r="L17" s="135"/>
      <c r="M17" s="135" t="s">
        <v>330</v>
      </c>
      <c r="N17" s="134"/>
      <c r="O17" s="135"/>
      <c r="P17" s="134"/>
      <c r="Q17" s="135"/>
      <c r="R17" s="135"/>
    </row>
    <row r="18" spans="1:18" s="59" customFormat="1" ht="31.5" customHeight="1">
      <c r="A18" s="401">
        <v>3</v>
      </c>
      <c r="B18" s="401" t="s">
        <v>396</v>
      </c>
      <c r="C18" s="230" t="s">
        <v>315</v>
      </c>
      <c r="D18" s="134">
        <v>11000</v>
      </c>
      <c r="E18" s="134">
        <v>0</v>
      </c>
      <c r="F18" s="134">
        <v>0</v>
      </c>
      <c r="G18" s="134"/>
      <c r="H18" s="135"/>
      <c r="I18" s="135" t="s">
        <v>310</v>
      </c>
      <c r="J18" s="135"/>
      <c r="K18" s="135"/>
      <c r="L18" s="135"/>
      <c r="M18" s="135" t="s">
        <v>318</v>
      </c>
      <c r="N18" s="134">
        <v>100</v>
      </c>
      <c r="O18" s="135">
        <v>100</v>
      </c>
      <c r="P18" s="134"/>
      <c r="Q18" s="135"/>
      <c r="R18" s="135" t="s">
        <v>813</v>
      </c>
    </row>
    <row r="19" spans="1:18" s="59" customFormat="1" ht="31.5" customHeight="1">
      <c r="A19" s="401"/>
      <c r="B19" s="401"/>
      <c r="C19" s="230" t="s">
        <v>814</v>
      </c>
      <c r="D19" s="134">
        <v>91650</v>
      </c>
      <c r="E19" s="135"/>
      <c r="F19" s="134">
        <v>0</v>
      </c>
      <c r="G19" s="135"/>
      <c r="H19" s="135"/>
      <c r="I19" s="135" t="s">
        <v>310</v>
      </c>
      <c r="J19" s="135"/>
      <c r="K19" s="135"/>
      <c r="L19" s="135"/>
      <c r="M19" s="135" t="s">
        <v>330</v>
      </c>
      <c r="N19" s="134"/>
      <c r="O19" s="135"/>
      <c r="P19" s="134"/>
      <c r="Q19" s="135"/>
      <c r="R19" s="135"/>
    </row>
    <row r="20" spans="1:18" s="59" customFormat="1" ht="31.5" customHeight="1">
      <c r="A20" s="401"/>
      <c r="B20" s="401"/>
      <c r="C20" s="230" t="s">
        <v>815</v>
      </c>
      <c r="D20" s="134">
        <v>91650</v>
      </c>
      <c r="E20" s="135"/>
      <c r="F20" s="134">
        <v>0</v>
      </c>
      <c r="G20" s="135"/>
      <c r="H20" s="135"/>
      <c r="I20" s="135" t="s">
        <v>310</v>
      </c>
      <c r="J20" s="135"/>
      <c r="K20" s="135"/>
      <c r="L20" s="135"/>
      <c r="M20" s="135" t="s">
        <v>330</v>
      </c>
      <c r="N20" s="134"/>
      <c r="O20" s="135"/>
      <c r="P20" s="134"/>
      <c r="Q20" s="135"/>
      <c r="R20" s="135"/>
    </row>
    <row r="21" spans="1:18" s="59" customFormat="1" ht="31.5" customHeight="1">
      <c r="A21" s="401"/>
      <c r="B21" s="401"/>
      <c r="C21" s="230" t="s">
        <v>816</v>
      </c>
      <c r="D21" s="134">
        <v>84840</v>
      </c>
      <c r="E21" s="135"/>
      <c r="F21" s="134">
        <v>0</v>
      </c>
      <c r="G21" s="135"/>
      <c r="H21" s="135"/>
      <c r="I21" s="135" t="s">
        <v>310</v>
      </c>
      <c r="J21" s="135"/>
      <c r="K21" s="135"/>
      <c r="L21" s="135"/>
      <c r="M21" s="135" t="s">
        <v>330</v>
      </c>
      <c r="N21" s="134"/>
      <c r="O21" s="135"/>
      <c r="P21" s="134"/>
      <c r="Q21" s="135"/>
      <c r="R21" s="135"/>
    </row>
    <row r="22" spans="1:18" s="59" customFormat="1" ht="31.5" customHeight="1">
      <c r="A22" s="401"/>
      <c r="B22" s="401"/>
      <c r="C22" s="230" t="s">
        <v>817</v>
      </c>
      <c r="D22" s="134">
        <v>53000</v>
      </c>
      <c r="E22" s="135"/>
      <c r="F22" s="134">
        <v>0</v>
      </c>
      <c r="G22" s="135"/>
      <c r="H22" s="135"/>
      <c r="I22" s="135" t="s">
        <v>310</v>
      </c>
      <c r="J22" s="135"/>
      <c r="K22" s="135"/>
      <c r="L22" s="135"/>
      <c r="M22" s="135" t="s">
        <v>330</v>
      </c>
      <c r="N22" s="134"/>
      <c r="O22" s="135"/>
      <c r="P22" s="134"/>
      <c r="Q22" s="135"/>
      <c r="R22" s="135"/>
    </row>
    <row r="23" spans="1:18" s="59" customFormat="1" ht="31.5" customHeight="1">
      <c r="A23" s="401">
        <v>4</v>
      </c>
      <c r="B23" s="402" t="s">
        <v>320</v>
      </c>
      <c r="C23" s="230" t="s">
        <v>343</v>
      </c>
      <c r="D23" s="134">
        <v>157577</v>
      </c>
      <c r="E23" s="134"/>
      <c r="F23" s="134">
        <v>0</v>
      </c>
      <c r="G23" s="134"/>
      <c r="H23" s="135"/>
      <c r="I23" s="135" t="s">
        <v>310</v>
      </c>
      <c r="J23" s="135"/>
      <c r="K23" s="135"/>
      <c r="L23" s="135"/>
      <c r="M23" s="135" t="s">
        <v>330</v>
      </c>
      <c r="N23" s="134"/>
      <c r="O23" s="134"/>
      <c r="P23" s="134"/>
      <c r="Q23" s="135"/>
      <c r="R23" s="135"/>
    </row>
    <row r="24" spans="1:18" s="59" customFormat="1" ht="31.5" customHeight="1">
      <c r="A24" s="401"/>
      <c r="B24" s="402"/>
      <c r="C24" s="230" t="s">
        <v>818</v>
      </c>
      <c r="D24" s="134">
        <v>34785</v>
      </c>
      <c r="E24" s="134"/>
      <c r="F24" s="134">
        <v>0</v>
      </c>
      <c r="G24" s="134"/>
      <c r="H24" s="135"/>
      <c r="I24" s="135" t="s">
        <v>310</v>
      </c>
      <c r="J24" s="135"/>
      <c r="K24" s="135"/>
      <c r="L24" s="135"/>
      <c r="M24" s="135" t="s">
        <v>330</v>
      </c>
      <c r="N24" s="134"/>
      <c r="O24" s="134"/>
      <c r="P24" s="134"/>
      <c r="Q24" s="135"/>
      <c r="R24" s="135"/>
    </row>
    <row r="25" spans="1:18" s="59" customFormat="1" ht="31.5" customHeight="1">
      <c r="A25" s="401"/>
      <c r="B25" s="402"/>
      <c r="C25" s="230" t="s">
        <v>103</v>
      </c>
      <c r="D25" s="134">
        <v>93703</v>
      </c>
      <c r="E25" s="134"/>
      <c r="F25" s="134">
        <v>0</v>
      </c>
      <c r="G25" s="134"/>
      <c r="H25" s="135"/>
      <c r="I25" s="135" t="s">
        <v>310</v>
      </c>
      <c r="J25" s="135"/>
      <c r="K25" s="135"/>
      <c r="L25" s="135"/>
      <c r="M25" s="135" t="s">
        <v>330</v>
      </c>
      <c r="N25" s="134"/>
      <c r="O25" s="134"/>
      <c r="P25" s="134"/>
      <c r="Q25" s="135"/>
      <c r="R25" s="135"/>
    </row>
    <row r="26" spans="1:18" s="59" customFormat="1" ht="31.5" customHeight="1">
      <c r="A26" s="401"/>
      <c r="B26" s="402"/>
      <c r="C26" s="230" t="s">
        <v>819</v>
      </c>
      <c r="D26" s="134">
        <v>40874</v>
      </c>
      <c r="E26" s="134"/>
      <c r="F26" s="134">
        <v>12262</v>
      </c>
      <c r="G26" s="134"/>
      <c r="H26" s="135"/>
      <c r="I26" s="135" t="s">
        <v>310</v>
      </c>
      <c r="J26" s="135"/>
      <c r="K26" s="135"/>
      <c r="L26" s="135"/>
      <c r="M26" s="135" t="s">
        <v>330</v>
      </c>
      <c r="N26" s="134"/>
      <c r="O26" s="134"/>
      <c r="P26" s="134"/>
      <c r="Q26" s="135"/>
      <c r="R26" s="135"/>
    </row>
    <row r="27" spans="1:18" s="59" customFormat="1" ht="31.5" customHeight="1">
      <c r="A27" s="401"/>
      <c r="B27" s="402"/>
      <c r="C27" s="230" t="s">
        <v>820</v>
      </c>
      <c r="D27" s="134">
        <v>43481</v>
      </c>
      <c r="E27" s="134"/>
      <c r="F27" s="134">
        <v>17392</v>
      </c>
      <c r="G27" s="134"/>
      <c r="H27" s="135"/>
      <c r="I27" s="135" t="s">
        <v>310</v>
      </c>
      <c r="J27" s="135"/>
      <c r="K27" s="135"/>
      <c r="L27" s="135"/>
      <c r="M27" s="135" t="s">
        <v>330</v>
      </c>
      <c r="N27" s="134"/>
      <c r="O27" s="134"/>
      <c r="P27" s="134"/>
      <c r="Q27" s="135"/>
      <c r="R27" s="135"/>
    </row>
    <row r="28" spans="1:18" s="59" customFormat="1" ht="31.5" customHeight="1">
      <c r="A28" s="401"/>
      <c r="B28" s="402"/>
      <c r="C28" s="230" t="s">
        <v>821</v>
      </c>
      <c r="D28" s="134">
        <v>16300</v>
      </c>
      <c r="E28" s="134"/>
      <c r="F28" s="134">
        <v>6520</v>
      </c>
      <c r="G28" s="134"/>
      <c r="H28" s="135"/>
      <c r="I28" s="135" t="s">
        <v>310</v>
      </c>
      <c r="J28" s="135"/>
      <c r="K28" s="135"/>
      <c r="L28" s="135"/>
      <c r="M28" s="135" t="s">
        <v>330</v>
      </c>
      <c r="N28" s="134"/>
      <c r="O28" s="134"/>
      <c r="P28" s="134"/>
      <c r="Q28" s="135"/>
      <c r="R28" s="135"/>
    </row>
    <row r="29" spans="1:18" s="59" customFormat="1" ht="31.5" customHeight="1">
      <c r="A29" s="401"/>
      <c r="B29" s="402"/>
      <c r="C29" s="230" t="s">
        <v>822</v>
      </c>
      <c r="D29" s="134">
        <v>82456</v>
      </c>
      <c r="E29" s="134"/>
      <c r="F29" s="134">
        <v>0</v>
      </c>
      <c r="G29" s="134"/>
      <c r="H29" s="135"/>
      <c r="I29" s="135" t="s">
        <v>310</v>
      </c>
      <c r="J29" s="135"/>
      <c r="K29" s="135"/>
      <c r="L29" s="135"/>
      <c r="M29" s="135" t="s">
        <v>330</v>
      </c>
      <c r="N29" s="134"/>
      <c r="O29" s="134"/>
      <c r="P29" s="134"/>
      <c r="Q29" s="135"/>
      <c r="R29" s="135"/>
    </row>
    <row r="30" spans="1:18" s="59" customFormat="1" ht="31.5" customHeight="1">
      <c r="A30" s="133">
        <v>5</v>
      </c>
      <c r="B30" s="135" t="s">
        <v>379</v>
      </c>
      <c r="C30" s="230" t="s">
        <v>390</v>
      </c>
      <c r="D30" s="134">
        <v>56350</v>
      </c>
      <c r="E30" s="134"/>
      <c r="F30" s="134">
        <v>0</v>
      </c>
      <c r="G30" s="134"/>
      <c r="H30" s="135"/>
      <c r="I30" s="135" t="s">
        <v>310</v>
      </c>
      <c r="J30" s="135"/>
      <c r="K30" s="135"/>
      <c r="L30" s="135"/>
      <c r="M30" s="135" t="s">
        <v>318</v>
      </c>
      <c r="N30" s="134">
        <v>350</v>
      </c>
      <c r="O30" s="134">
        <v>350</v>
      </c>
      <c r="P30" s="134"/>
      <c r="Q30" s="135"/>
      <c r="R30" s="135" t="s">
        <v>823</v>
      </c>
    </row>
    <row r="31" spans="1:18" s="59" customFormat="1" ht="31.5" customHeight="1">
      <c r="A31" s="401">
        <v>6</v>
      </c>
      <c r="B31" s="401" t="s">
        <v>319</v>
      </c>
      <c r="C31" s="230" t="s">
        <v>390</v>
      </c>
      <c r="D31" s="134">
        <v>7400</v>
      </c>
      <c r="E31" s="134"/>
      <c r="F31" s="134"/>
      <c r="G31" s="134"/>
      <c r="H31" s="135"/>
      <c r="I31" s="135" t="s">
        <v>310</v>
      </c>
      <c r="J31" s="135"/>
      <c r="K31" s="135"/>
      <c r="L31" s="135"/>
      <c r="M31" s="135" t="s">
        <v>318</v>
      </c>
      <c r="N31" s="134">
        <v>70</v>
      </c>
      <c r="O31" s="134">
        <v>70</v>
      </c>
      <c r="P31" s="134"/>
      <c r="Q31" s="135"/>
      <c r="R31" s="135" t="s">
        <v>813</v>
      </c>
    </row>
    <row r="32" spans="1:18" s="59" customFormat="1" ht="31.5" customHeight="1">
      <c r="A32" s="401"/>
      <c r="B32" s="401"/>
      <c r="C32" s="230" t="s">
        <v>824</v>
      </c>
      <c r="D32" s="134">
        <v>5988</v>
      </c>
      <c r="E32" s="134"/>
      <c r="F32" s="134"/>
      <c r="G32" s="134"/>
      <c r="H32" s="135"/>
      <c r="I32" s="135" t="s">
        <v>310</v>
      </c>
      <c r="J32" s="135"/>
      <c r="K32" s="135"/>
      <c r="L32" s="135"/>
      <c r="M32" s="135" t="s">
        <v>318</v>
      </c>
      <c r="N32" s="134">
        <v>70</v>
      </c>
      <c r="O32" s="134">
        <v>70</v>
      </c>
      <c r="P32" s="134"/>
      <c r="Q32" s="135"/>
      <c r="R32" s="135" t="s">
        <v>813</v>
      </c>
    </row>
    <row r="33" spans="1:18" s="59" customFormat="1" ht="31.5" customHeight="1">
      <c r="A33" s="401"/>
      <c r="B33" s="401"/>
      <c r="C33" s="230" t="s">
        <v>390</v>
      </c>
      <c r="D33" s="134">
        <v>56955</v>
      </c>
      <c r="E33" s="134"/>
      <c r="F33" s="134"/>
      <c r="G33" s="134"/>
      <c r="H33" s="135"/>
      <c r="I33" s="135" t="s">
        <v>310</v>
      </c>
      <c r="J33" s="135"/>
      <c r="K33" s="135"/>
      <c r="L33" s="135"/>
      <c r="M33" s="135" t="s">
        <v>318</v>
      </c>
      <c r="N33" s="134">
        <v>280</v>
      </c>
      <c r="O33" s="134">
        <v>280</v>
      </c>
      <c r="P33" s="134"/>
      <c r="Q33" s="135"/>
      <c r="R33" s="135" t="s">
        <v>825</v>
      </c>
    </row>
    <row r="34" spans="1:18" s="59" customFormat="1" ht="31.5" customHeight="1">
      <c r="A34" s="401"/>
      <c r="B34" s="401"/>
      <c r="C34" s="230" t="s">
        <v>390</v>
      </c>
      <c r="D34" s="134">
        <v>22400</v>
      </c>
      <c r="E34" s="134"/>
      <c r="F34" s="134"/>
      <c r="G34" s="134"/>
      <c r="H34" s="135"/>
      <c r="I34" s="135" t="s">
        <v>310</v>
      </c>
      <c r="J34" s="135"/>
      <c r="K34" s="135"/>
      <c r="L34" s="135"/>
      <c r="M34" s="135" t="s">
        <v>318</v>
      </c>
      <c r="N34" s="134">
        <v>140</v>
      </c>
      <c r="O34" s="134">
        <v>140</v>
      </c>
      <c r="P34" s="134"/>
      <c r="Q34" s="135"/>
      <c r="R34" s="135" t="s">
        <v>826</v>
      </c>
    </row>
    <row r="35" spans="1:18" s="59" customFormat="1" ht="31.5" customHeight="1">
      <c r="A35" s="401"/>
      <c r="B35" s="401"/>
      <c r="C35" s="230" t="s">
        <v>827</v>
      </c>
      <c r="D35" s="134">
        <v>19000</v>
      </c>
      <c r="E35" s="134"/>
      <c r="F35" s="134"/>
      <c r="G35" s="134"/>
      <c r="H35" s="135"/>
      <c r="I35" s="135" t="s">
        <v>310</v>
      </c>
      <c r="J35" s="135"/>
      <c r="K35" s="135"/>
      <c r="L35" s="135"/>
      <c r="M35" s="135" t="s">
        <v>311</v>
      </c>
      <c r="N35" s="134">
        <v>0</v>
      </c>
      <c r="O35" s="134"/>
      <c r="P35" s="134"/>
      <c r="Q35" s="135"/>
      <c r="R35" s="135" t="s">
        <v>813</v>
      </c>
    </row>
    <row r="36" spans="1:18" s="59" customFormat="1" ht="31.5" customHeight="1">
      <c r="A36" s="401"/>
      <c r="B36" s="401"/>
      <c r="C36" s="230" t="s">
        <v>828</v>
      </c>
      <c r="D36" s="134">
        <v>5890</v>
      </c>
      <c r="E36" s="134"/>
      <c r="F36" s="134"/>
      <c r="G36" s="134"/>
      <c r="H36" s="135"/>
      <c r="I36" s="135" t="s">
        <v>310</v>
      </c>
      <c r="J36" s="135"/>
      <c r="K36" s="135"/>
      <c r="L36" s="135"/>
      <c r="M36" s="135" t="s">
        <v>311</v>
      </c>
      <c r="N36" s="134">
        <v>0</v>
      </c>
      <c r="O36" s="134"/>
      <c r="P36" s="134"/>
      <c r="Q36" s="135"/>
      <c r="R36" s="135" t="s">
        <v>813</v>
      </c>
    </row>
    <row r="37" spans="1:18" ht="31.5" customHeight="1">
      <c r="A37" s="324">
        <v>7</v>
      </c>
      <c r="B37" s="324" t="s">
        <v>324</v>
      </c>
      <c r="C37" s="71" t="s">
        <v>829</v>
      </c>
      <c r="D37" s="57">
        <v>34010</v>
      </c>
      <c r="E37" s="57"/>
      <c r="F37" s="57"/>
      <c r="G37" s="57"/>
      <c r="H37" s="56"/>
      <c r="I37" s="56" t="s">
        <v>310</v>
      </c>
      <c r="J37" s="56"/>
      <c r="K37" s="56"/>
      <c r="L37" s="56"/>
      <c r="M37" s="56" t="s">
        <v>318</v>
      </c>
      <c r="N37" s="57">
        <v>210</v>
      </c>
      <c r="O37" s="57">
        <v>210</v>
      </c>
      <c r="P37" s="57"/>
      <c r="Q37" s="56"/>
      <c r="R37" s="83" t="s">
        <v>830</v>
      </c>
    </row>
    <row r="38" spans="1:18" ht="31.5" customHeight="1">
      <c r="A38" s="324"/>
      <c r="B38" s="324"/>
      <c r="C38" s="71" t="s">
        <v>831</v>
      </c>
      <c r="D38" s="57">
        <v>16050</v>
      </c>
      <c r="E38" s="57"/>
      <c r="F38" s="57"/>
      <c r="G38" s="57"/>
      <c r="H38" s="56"/>
      <c r="I38" s="56" t="s">
        <v>310</v>
      </c>
      <c r="J38" s="56"/>
      <c r="K38" s="56"/>
      <c r="L38" s="56"/>
      <c r="M38" s="56" t="s">
        <v>311</v>
      </c>
      <c r="N38" s="57">
        <v>0</v>
      </c>
      <c r="O38" s="57"/>
      <c r="P38" s="57"/>
      <c r="Q38" s="56"/>
      <c r="R38" s="83" t="s">
        <v>813</v>
      </c>
    </row>
    <row r="39" spans="1:18" ht="31.5" customHeight="1">
      <c r="A39" s="324"/>
      <c r="B39" s="324"/>
      <c r="C39" s="71" t="s">
        <v>832</v>
      </c>
      <c r="D39" s="57">
        <v>456564</v>
      </c>
      <c r="E39" s="57"/>
      <c r="F39" s="57">
        <v>0</v>
      </c>
      <c r="G39" s="57"/>
      <c r="H39" s="56"/>
      <c r="I39" s="56" t="s">
        <v>310</v>
      </c>
      <c r="J39" s="56"/>
      <c r="K39" s="56"/>
      <c r="L39" s="56"/>
      <c r="M39" s="56" t="s">
        <v>330</v>
      </c>
      <c r="N39" s="57"/>
      <c r="O39" s="57"/>
      <c r="P39" s="57"/>
      <c r="Q39" s="56"/>
      <c r="R39" s="56"/>
    </row>
    <row r="40" spans="1:18" ht="31.5" customHeight="1">
      <c r="A40" s="324"/>
      <c r="B40" s="324"/>
      <c r="C40" s="71" t="s">
        <v>103</v>
      </c>
      <c r="D40" s="57">
        <v>88776</v>
      </c>
      <c r="E40" s="57"/>
      <c r="F40" s="57">
        <v>0</v>
      </c>
      <c r="G40" s="57"/>
      <c r="H40" s="56"/>
      <c r="I40" s="56" t="s">
        <v>310</v>
      </c>
      <c r="J40" s="56"/>
      <c r="K40" s="56"/>
      <c r="L40" s="56"/>
      <c r="M40" s="56" t="s">
        <v>330</v>
      </c>
      <c r="N40" s="57">
        <f>O40+P40</f>
        <v>0</v>
      </c>
      <c r="O40" s="57"/>
      <c r="P40" s="57"/>
      <c r="Q40" s="56"/>
      <c r="R40" s="56"/>
    </row>
    <row r="41" spans="1:18" ht="31.5" customHeight="1">
      <c r="A41" s="83">
        <v>8</v>
      </c>
      <c r="B41" s="83" t="s">
        <v>326</v>
      </c>
      <c r="C41" s="71" t="s">
        <v>545</v>
      </c>
      <c r="D41" s="57">
        <v>70229</v>
      </c>
      <c r="E41" s="57"/>
      <c r="F41" s="57">
        <v>0</v>
      </c>
      <c r="G41" s="57"/>
      <c r="H41" s="56"/>
      <c r="I41" s="56" t="s">
        <v>310</v>
      </c>
      <c r="J41" s="56"/>
      <c r="K41" s="56"/>
      <c r="L41" s="56"/>
      <c r="M41" s="56" t="s">
        <v>330</v>
      </c>
      <c r="N41" s="57"/>
      <c r="O41" s="57"/>
      <c r="P41" s="57"/>
      <c r="Q41" s="56"/>
      <c r="R41" s="56"/>
    </row>
    <row r="42" spans="1:18" ht="31.5" customHeight="1">
      <c r="A42" s="324">
        <v>9</v>
      </c>
      <c r="B42" s="324" t="s">
        <v>327</v>
      </c>
      <c r="C42" s="71" t="s">
        <v>833</v>
      </c>
      <c r="D42" s="57">
        <v>5987</v>
      </c>
      <c r="E42" s="57"/>
      <c r="F42" s="57"/>
      <c r="G42" s="57"/>
      <c r="H42" s="56"/>
      <c r="I42" s="56" t="s">
        <v>310</v>
      </c>
      <c r="J42" s="56"/>
      <c r="K42" s="56"/>
      <c r="L42" s="56"/>
      <c r="M42" s="56" t="s">
        <v>318</v>
      </c>
      <c r="N42" s="57">
        <v>70</v>
      </c>
      <c r="O42" s="57">
        <v>70</v>
      </c>
      <c r="P42" s="57"/>
      <c r="Q42" s="56"/>
      <c r="R42" s="83" t="s">
        <v>808</v>
      </c>
    </row>
    <row r="43" spans="1:18" ht="31.5" customHeight="1">
      <c r="A43" s="324"/>
      <c r="B43" s="324"/>
      <c r="C43" s="71" t="s">
        <v>833</v>
      </c>
      <c r="D43" s="57">
        <v>11200</v>
      </c>
      <c r="E43" s="57"/>
      <c r="F43" s="57"/>
      <c r="G43" s="57"/>
      <c r="H43" s="56"/>
      <c r="I43" s="56" t="s">
        <v>310</v>
      </c>
      <c r="J43" s="56"/>
      <c r="K43" s="56"/>
      <c r="L43" s="56"/>
      <c r="M43" s="56" t="s">
        <v>318</v>
      </c>
      <c r="N43" s="57">
        <v>70</v>
      </c>
      <c r="O43" s="57">
        <v>70</v>
      </c>
      <c r="P43" s="57"/>
      <c r="Q43" s="56"/>
      <c r="R43" s="83" t="s">
        <v>808</v>
      </c>
    </row>
    <row r="44" spans="1:18" ht="31.5" customHeight="1">
      <c r="A44" s="324"/>
      <c r="B44" s="324"/>
      <c r="C44" s="71" t="s">
        <v>833</v>
      </c>
      <c r="D44" s="57">
        <v>7020</v>
      </c>
      <c r="E44" s="57"/>
      <c r="F44" s="57"/>
      <c r="G44" s="57"/>
      <c r="H44" s="56"/>
      <c r="I44" s="56" t="s">
        <v>310</v>
      </c>
      <c r="J44" s="56"/>
      <c r="K44" s="56"/>
      <c r="L44" s="56"/>
      <c r="M44" s="56" t="s">
        <v>318</v>
      </c>
      <c r="N44" s="57">
        <v>70</v>
      </c>
      <c r="O44" s="57">
        <v>70</v>
      </c>
      <c r="P44" s="57"/>
      <c r="Q44" s="56"/>
      <c r="R44" s="83" t="s">
        <v>810</v>
      </c>
    </row>
    <row r="45" spans="1:18" ht="31.5" customHeight="1">
      <c r="A45" s="324"/>
      <c r="B45" s="324"/>
      <c r="C45" s="71" t="s">
        <v>833</v>
      </c>
      <c r="D45" s="57">
        <v>5987</v>
      </c>
      <c r="E45" s="57"/>
      <c r="F45" s="57"/>
      <c r="G45" s="57"/>
      <c r="H45" s="56"/>
      <c r="I45" s="56" t="s">
        <v>310</v>
      </c>
      <c r="J45" s="56"/>
      <c r="K45" s="56"/>
      <c r="L45" s="56"/>
      <c r="M45" s="56" t="s">
        <v>318</v>
      </c>
      <c r="N45" s="57">
        <v>70</v>
      </c>
      <c r="O45" s="57">
        <v>70</v>
      </c>
      <c r="P45" s="57"/>
      <c r="Q45" s="56"/>
      <c r="R45" s="83" t="s">
        <v>830</v>
      </c>
    </row>
    <row r="46" spans="1:18" ht="31.5" customHeight="1">
      <c r="A46" s="83">
        <v>10</v>
      </c>
      <c r="B46" s="83" t="s">
        <v>328</v>
      </c>
      <c r="C46" s="71" t="s">
        <v>321</v>
      </c>
      <c r="D46" s="57">
        <v>35524</v>
      </c>
      <c r="E46" s="57"/>
      <c r="F46" s="57">
        <v>0</v>
      </c>
      <c r="G46" s="57"/>
      <c r="H46" s="56"/>
      <c r="I46" s="56" t="s">
        <v>310</v>
      </c>
      <c r="J46" s="56"/>
      <c r="K46" s="56"/>
      <c r="L46" s="56"/>
      <c r="M46" s="56" t="s">
        <v>318</v>
      </c>
      <c r="N46" s="57">
        <v>210</v>
      </c>
      <c r="O46" s="57">
        <v>210</v>
      </c>
      <c r="P46" s="57"/>
      <c r="Q46" s="56"/>
      <c r="R46" s="83" t="s">
        <v>830</v>
      </c>
    </row>
    <row r="47" spans="1:18" ht="31.5" customHeight="1">
      <c r="A47" s="324">
        <v>11</v>
      </c>
      <c r="B47" s="324" t="s">
        <v>411</v>
      </c>
      <c r="C47" s="71" t="s">
        <v>834</v>
      </c>
      <c r="D47" s="57">
        <v>10095</v>
      </c>
      <c r="E47" s="57"/>
      <c r="F47" s="57"/>
      <c r="G47" s="57"/>
      <c r="H47" s="56"/>
      <c r="I47" s="56" t="s">
        <v>310</v>
      </c>
      <c r="J47" s="56"/>
      <c r="K47" s="56"/>
      <c r="L47" s="56"/>
      <c r="M47" s="56" t="s">
        <v>318</v>
      </c>
      <c r="N47" s="57">
        <v>100</v>
      </c>
      <c r="O47" s="57">
        <v>100</v>
      </c>
      <c r="P47" s="57"/>
      <c r="Q47" s="56"/>
      <c r="R47" s="83" t="s">
        <v>808</v>
      </c>
    </row>
    <row r="48" spans="1:18" ht="31.5" customHeight="1">
      <c r="A48" s="324"/>
      <c r="B48" s="324"/>
      <c r="C48" s="71" t="s">
        <v>835</v>
      </c>
      <c r="D48" s="57">
        <v>15500</v>
      </c>
      <c r="E48" s="57"/>
      <c r="F48" s="57"/>
      <c r="G48" s="57"/>
      <c r="H48" s="56"/>
      <c r="I48" s="56" t="s">
        <v>310</v>
      </c>
      <c r="J48" s="56"/>
      <c r="K48" s="56"/>
      <c r="L48" s="56"/>
      <c r="M48" s="56" t="s">
        <v>318</v>
      </c>
      <c r="N48" s="57">
        <v>50</v>
      </c>
      <c r="O48" s="57">
        <v>50</v>
      </c>
      <c r="P48" s="57"/>
      <c r="Q48" s="56"/>
      <c r="R48" s="83" t="s">
        <v>813</v>
      </c>
    </row>
    <row r="49" spans="1:18" ht="31.5" customHeight="1">
      <c r="A49" s="83">
        <v>12</v>
      </c>
      <c r="B49" s="83" t="s">
        <v>331</v>
      </c>
      <c r="C49" s="71" t="s">
        <v>817</v>
      </c>
      <c r="D49" s="57">
        <v>28815</v>
      </c>
      <c r="E49" s="57"/>
      <c r="F49" s="57">
        <v>0</v>
      </c>
      <c r="G49" s="57"/>
      <c r="H49" s="56"/>
      <c r="I49" s="56" t="s">
        <v>310</v>
      </c>
      <c r="J49" s="56"/>
      <c r="K49" s="56"/>
      <c r="L49" s="56"/>
      <c r="M49" s="56" t="s">
        <v>330</v>
      </c>
      <c r="N49" s="57"/>
      <c r="O49" s="57"/>
      <c r="P49" s="57"/>
      <c r="Q49" s="56"/>
      <c r="R49" s="56"/>
    </row>
    <row r="50" spans="1:18" ht="31.5" customHeight="1">
      <c r="A50" s="324">
        <v>13</v>
      </c>
      <c r="B50" s="324" t="s">
        <v>332</v>
      </c>
      <c r="C50" s="71" t="s">
        <v>340</v>
      </c>
      <c r="D50" s="57">
        <v>85728</v>
      </c>
      <c r="E50" s="57"/>
      <c r="F50" s="57">
        <v>0</v>
      </c>
      <c r="G50" s="57"/>
      <c r="H50" s="56"/>
      <c r="I50" s="56" t="s">
        <v>310</v>
      </c>
      <c r="J50" s="56"/>
      <c r="K50" s="56"/>
      <c r="L50" s="56"/>
      <c r="M50" s="56" t="s">
        <v>330</v>
      </c>
      <c r="N50" s="57">
        <f>O50+P50</f>
        <v>0</v>
      </c>
      <c r="O50" s="57">
        <v>0</v>
      </c>
      <c r="P50" s="57"/>
      <c r="Q50" s="56"/>
      <c r="R50" s="56"/>
    </row>
    <row r="51" spans="1:18" ht="31.5" customHeight="1">
      <c r="A51" s="324"/>
      <c r="B51" s="324"/>
      <c r="C51" s="71" t="s">
        <v>340</v>
      </c>
      <c r="D51" s="57">
        <v>85728</v>
      </c>
      <c r="E51" s="57"/>
      <c r="F51" s="57"/>
      <c r="G51" s="57"/>
      <c r="H51" s="56"/>
      <c r="I51" s="56" t="s">
        <v>310</v>
      </c>
      <c r="J51" s="56"/>
      <c r="K51" s="56"/>
      <c r="L51" s="56"/>
      <c r="M51" s="56" t="s">
        <v>330</v>
      </c>
      <c r="N51" s="57"/>
      <c r="O51" s="57"/>
      <c r="P51" s="57"/>
      <c r="Q51" s="56"/>
      <c r="R51" s="56"/>
    </row>
    <row r="52" spans="1:18" ht="31.5" customHeight="1">
      <c r="A52" s="324"/>
      <c r="B52" s="324"/>
      <c r="C52" s="71" t="s">
        <v>628</v>
      </c>
      <c r="D52" s="57">
        <v>30214</v>
      </c>
      <c r="E52" s="57"/>
      <c r="F52" s="57"/>
      <c r="G52" s="57"/>
      <c r="H52" s="56"/>
      <c r="I52" s="56" t="s">
        <v>310</v>
      </c>
      <c r="J52" s="56"/>
      <c r="K52" s="56"/>
      <c r="L52" s="56"/>
      <c r="M52" s="56" t="s">
        <v>330</v>
      </c>
      <c r="N52" s="57"/>
      <c r="O52" s="57"/>
      <c r="P52" s="57"/>
      <c r="Q52" s="56"/>
      <c r="R52" s="56"/>
    </row>
    <row r="53" spans="1:18" ht="31.5" customHeight="1">
      <c r="A53" s="324"/>
      <c r="B53" s="324"/>
      <c r="C53" s="71" t="s">
        <v>836</v>
      </c>
      <c r="D53" s="57">
        <v>31420</v>
      </c>
      <c r="E53" s="57"/>
      <c r="F53" s="57">
        <v>0</v>
      </c>
      <c r="G53" s="57"/>
      <c r="H53" s="56"/>
      <c r="I53" s="56" t="s">
        <v>310</v>
      </c>
      <c r="J53" s="56"/>
      <c r="K53" s="56"/>
      <c r="L53" s="56"/>
      <c r="M53" s="56" t="s">
        <v>330</v>
      </c>
      <c r="N53" s="57">
        <f>O53+P53</f>
        <v>0</v>
      </c>
      <c r="O53" s="57">
        <v>0</v>
      </c>
      <c r="P53" s="57"/>
      <c r="Q53" s="56"/>
      <c r="R53" s="56"/>
    </row>
    <row r="54" spans="1:18" ht="31.5" customHeight="1">
      <c r="A54" s="83">
        <v>14</v>
      </c>
      <c r="B54" s="83" t="s">
        <v>414</v>
      </c>
      <c r="C54" s="71" t="s">
        <v>837</v>
      </c>
      <c r="D54" s="57">
        <v>10940</v>
      </c>
      <c r="E54" s="57"/>
      <c r="F54" s="57">
        <v>3282</v>
      </c>
      <c r="G54" s="57"/>
      <c r="H54" s="56"/>
      <c r="I54" s="56" t="s">
        <v>310</v>
      </c>
      <c r="J54" s="56"/>
      <c r="K54" s="56"/>
      <c r="L54" s="56"/>
      <c r="M54" s="56" t="s">
        <v>330</v>
      </c>
      <c r="N54" s="57"/>
      <c r="O54" s="57"/>
      <c r="P54" s="57"/>
      <c r="Q54" s="56"/>
      <c r="R54" s="56"/>
    </row>
    <row r="55" spans="1:18" ht="31.5" customHeight="1">
      <c r="A55" s="324">
        <v>15</v>
      </c>
      <c r="B55" s="324" t="s">
        <v>420</v>
      </c>
      <c r="C55" s="71" t="s">
        <v>838</v>
      </c>
      <c r="D55" s="57">
        <v>11500</v>
      </c>
      <c r="E55" s="57"/>
      <c r="F55" s="57"/>
      <c r="G55" s="57"/>
      <c r="H55" s="56"/>
      <c r="I55" s="56" t="s">
        <v>310</v>
      </c>
      <c r="J55" s="56"/>
      <c r="K55" s="56"/>
      <c r="L55" s="56"/>
      <c r="M55" s="56" t="s">
        <v>318</v>
      </c>
      <c r="N55" s="57">
        <v>100</v>
      </c>
      <c r="O55" s="57">
        <v>100</v>
      </c>
      <c r="P55" s="57"/>
      <c r="Q55" s="56"/>
      <c r="R55" s="83" t="s">
        <v>813</v>
      </c>
    </row>
    <row r="56" spans="1:18" ht="31.5" customHeight="1">
      <c r="A56" s="324"/>
      <c r="B56" s="324"/>
      <c r="C56" s="71" t="s">
        <v>839</v>
      </c>
      <c r="D56" s="57">
        <v>25800</v>
      </c>
      <c r="E56" s="57"/>
      <c r="F56" s="57"/>
      <c r="G56" s="57"/>
      <c r="H56" s="56"/>
      <c r="I56" s="56" t="s">
        <v>310</v>
      </c>
      <c r="J56" s="56"/>
      <c r="K56" s="56"/>
      <c r="L56" s="56"/>
      <c r="M56" s="56" t="s">
        <v>311</v>
      </c>
      <c r="N56" s="57"/>
      <c r="O56" s="57"/>
      <c r="P56" s="57"/>
      <c r="Q56" s="56"/>
      <c r="R56" s="83" t="s">
        <v>813</v>
      </c>
    </row>
    <row r="57" spans="1:18" ht="31.5" customHeight="1">
      <c r="A57" s="324"/>
      <c r="B57" s="324"/>
      <c r="C57" s="71" t="s">
        <v>840</v>
      </c>
      <c r="D57" s="57">
        <v>59207</v>
      </c>
      <c r="E57" s="83"/>
      <c r="F57" s="57"/>
      <c r="G57" s="83"/>
      <c r="H57" s="83"/>
      <c r="I57" s="56" t="s">
        <v>310</v>
      </c>
      <c r="J57" s="83"/>
      <c r="K57" s="83"/>
      <c r="L57" s="83"/>
      <c r="M57" s="56" t="s">
        <v>318</v>
      </c>
      <c r="N57" s="57">
        <v>350</v>
      </c>
      <c r="O57" s="83">
        <v>350</v>
      </c>
      <c r="P57" s="83"/>
      <c r="Q57" s="83"/>
      <c r="R57" s="83" t="s">
        <v>823</v>
      </c>
    </row>
    <row r="58" spans="1:18" ht="31.5" customHeight="1">
      <c r="A58" s="324"/>
      <c r="B58" s="324"/>
      <c r="C58" s="71" t="s">
        <v>841</v>
      </c>
      <c r="D58" s="57">
        <v>63126</v>
      </c>
      <c r="E58" s="57"/>
      <c r="F58" s="57">
        <v>47344</v>
      </c>
      <c r="G58" s="57"/>
      <c r="H58" s="56"/>
      <c r="I58" s="56" t="s">
        <v>310</v>
      </c>
      <c r="J58" s="56"/>
      <c r="K58" s="56"/>
      <c r="L58" s="56"/>
      <c r="M58" s="56" t="s">
        <v>330</v>
      </c>
      <c r="N58" s="57"/>
      <c r="O58" s="57"/>
      <c r="P58" s="57"/>
      <c r="Q58" s="56"/>
      <c r="R58" s="56"/>
    </row>
    <row r="59" spans="1:18" ht="31.5" customHeight="1">
      <c r="A59" s="83">
        <v>16</v>
      </c>
      <c r="B59" s="83" t="s">
        <v>334</v>
      </c>
      <c r="C59" s="71" t="s">
        <v>819</v>
      </c>
      <c r="D59" s="57">
        <v>41948</v>
      </c>
      <c r="E59" s="57"/>
      <c r="F59" s="57"/>
      <c r="G59" s="57"/>
      <c r="H59" s="56"/>
      <c r="I59" s="56" t="s">
        <v>310</v>
      </c>
      <c r="J59" s="56"/>
      <c r="K59" s="56"/>
      <c r="L59" s="56"/>
      <c r="M59" s="56" t="s">
        <v>330</v>
      </c>
      <c r="N59" s="57"/>
      <c r="O59" s="57"/>
      <c r="P59" s="57"/>
      <c r="Q59" s="56"/>
      <c r="R59" s="56"/>
    </row>
    <row r="60" spans="1:18" ht="31.5" customHeight="1">
      <c r="A60" s="324">
        <v>17</v>
      </c>
      <c r="B60" s="324" t="s">
        <v>337</v>
      </c>
      <c r="C60" s="71" t="s">
        <v>343</v>
      </c>
      <c r="D60" s="57">
        <v>171080</v>
      </c>
      <c r="E60" s="57"/>
      <c r="F60" s="57"/>
      <c r="G60" s="57"/>
      <c r="H60" s="56"/>
      <c r="I60" s="56" t="s">
        <v>310</v>
      </c>
      <c r="J60" s="56"/>
      <c r="K60" s="56"/>
      <c r="L60" s="56"/>
      <c r="M60" s="56" t="s">
        <v>330</v>
      </c>
      <c r="N60" s="57"/>
      <c r="O60" s="57"/>
      <c r="P60" s="57"/>
      <c r="Q60" s="56"/>
      <c r="R60" s="56"/>
    </row>
    <row r="61" spans="1:18" ht="31.5" customHeight="1">
      <c r="A61" s="324"/>
      <c r="B61" s="324"/>
      <c r="C61" s="71" t="s">
        <v>842</v>
      </c>
      <c r="D61" s="57">
        <v>142880</v>
      </c>
      <c r="E61" s="57"/>
      <c r="F61" s="57">
        <v>0</v>
      </c>
      <c r="G61" s="57"/>
      <c r="H61" s="56"/>
      <c r="I61" s="56" t="s">
        <v>310</v>
      </c>
      <c r="J61" s="56"/>
      <c r="K61" s="56"/>
      <c r="L61" s="56"/>
      <c r="M61" s="56" t="s">
        <v>318</v>
      </c>
      <c r="N61" s="57">
        <f>O61+P61</f>
        <v>0</v>
      </c>
      <c r="O61" s="57">
        <v>0</v>
      </c>
      <c r="P61" s="57"/>
      <c r="Q61" s="56"/>
      <c r="R61" s="56"/>
    </row>
    <row r="62" spans="1:18" ht="31.5" customHeight="1">
      <c r="A62" s="83">
        <v>18</v>
      </c>
      <c r="B62" s="83" t="s">
        <v>417</v>
      </c>
      <c r="C62" s="71" t="s">
        <v>833</v>
      </c>
      <c r="D62" s="57">
        <v>5987</v>
      </c>
      <c r="E62" s="57"/>
      <c r="F62" s="57"/>
      <c r="G62" s="57"/>
      <c r="H62" s="56"/>
      <c r="I62" s="56" t="s">
        <v>310</v>
      </c>
      <c r="J62" s="56"/>
      <c r="K62" s="56"/>
      <c r="L62" s="56"/>
      <c r="M62" s="56" t="s">
        <v>318</v>
      </c>
      <c r="N62" s="57">
        <v>70</v>
      </c>
      <c r="O62" s="57">
        <v>70</v>
      </c>
      <c r="P62" s="57"/>
      <c r="Q62" s="56"/>
      <c r="R62" s="83" t="s">
        <v>808</v>
      </c>
    </row>
    <row r="63" spans="1:18" ht="31.5" customHeight="1">
      <c r="A63" s="324">
        <v>19</v>
      </c>
      <c r="B63" s="324" t="s">
        <v>843</v>
      </c>
      <c r="C63" s="71" t="s">
        <v>844</v>
      </c>
      <c r="D63" s="57">
        <v>27860</v>
      </c>
      <c r="E63" s="57"/>
      <c r="F63" s="57">
        <v>0</v>
      </c>
      <c r="G63" s="57"/>
      <c r="H63" s="56"/>
      <c r="I63" s="56" t="s">
        <v>310</v>
      </c>
      <c r="J63" s="56"/>
      <c r="K63" s="56"/>
      <c r="L63" s="56"/>
      <c r="M63" s="56" t="s">
        <v>318</v>
      </c>
      <c r="N63" s="57">
        <v>100</v>
      </c>
      <c r="O63" s="57">
        <v>100</v>
      </c>
      <c r="P63" s="57"/>
      <c r="Q63" s="56"/>
      <c r="R63" s="83" t="s">
        <v>813</v>
      </c>
    </row>
    <row r="64" spans="1:18" ht="31.5" customHeight="1">
      <c r="A64" s="324"/>
      <c r="B64" s="324"/>
      <c r="C64" s="71" t="s">
        <v>336</v>
      </c>
      <c r="D64" s="57">
        <v>19000</v>
      </c>
      <c r="E64" s="57"/>
      <c r="F64" s="57">
        <v>0</v>
      </c>
      <c r="G64" s="57"/>
      <c r="H64" s="56"/>
      <c r="I64" s="56" t="s">
        <v>310</v>
      </c>
      <c r="J64" s="56"/>
      <c r="K64" s="56"/>
      <c r="L64" s="56"/>
      <c r="M64" s="56" t="s">
        <v>311</v>
      </c>
      <c r="N64" s="57">
        <v>0</v>
      </c>
      <c r="O64" s="57"/>
      <c r="P64" s="57"/>
      <c r="Q64" s="56"/>
      <c r="R64" s="83" t="s">
        <v>813</v>
      </c>
    </row>
    <row r="65" spans="1:18" ht="31.5" customHeight="1">
      <c r="A65" s="83">
        <v>20</v>
      </c>
      <c r="B65" s="83" t="s">
        <v>339</v>
      </c>
      <c r="C65" s="71" t="s">
        <v>845</v>
      </c>
      <c r="D65" s="57">
        <v>25110</v>
      </c>
      <c r="E65" s="57"/>
      <c r="F65" s="57"/>
      <c r="G65" s="57"/>
      <c r="H65" s="56"/>
      <c r="I65" s="56" t="s">
        <v>310</v>
      </c>
      <c r="J65" s="56"/>
      <c r="K65" s="56"/>
      <c r="L65" s="56"/>
      <c r="M65" s="56" t="s">
        <v>318</v>
      </c>
      <c r="N65" s="57">
        <v>210</v>
      </c>
      <c r="O65" s="57">
        <v>210</v>
      </c>
      <c r="P65" s="57"/>
      <c r="Q65" s="56"/>
      <c r="R65" s="56" t="s">
        <v>830</v>
      </c>
    </row>
    <row r="66" spans="1:18" ht="31.5" customHeight="1">
      <c r="A66" s="324">
        <v>21</v>
      </c>
      <c r="B66" s="324" t="s">
        <v>419</v>
      </c>
      <c r="C66" s="71" t="s">
        <v>846</v>
      </c>
      <c r="D66" s="57">
        <v>13000</v>
      </c>
      <c r="E66" s="57"/>
      <c r="F66" s="57"/>
      <c r="G66" s="57"/>
      <c r="H66" s="56"/>
      <c r="I66" s="56" t="s">
        <v>310</v>
      </c>
      <c r="J66" s="56"/>
      <c r="K66" s="56"/>
      <c r="L66" s="56"/>
      <c r="M66" s="56" t="s">
        <v>318</v>
      </c>
      <c r="N66" s="57">
        <v>100</v>
      </c>
      <c r="O66" s="57">
        <v>100</v>
      </c>
      <c r="P66" s="57"/>
      <c r="Q66" s="56"/>
      <c r="R66" s="83" t="s">
        <v>813</v>
      </c>
    </row>
    <row r="67" spans="1:18" ht="31.5" customHeight="1">
      <c r="A67" s="324"/>
      <c r="B67" s="324"/>
      <c r="C67" s="71" t="s">
        <v>336</v>
      </c>
      <c r="D67" s="57">
        <v>19000</v>
      </c>
      <c r="E67" s="57"/>
      <c r="F67" s="57"/>
      <c r="G67" s="57"/>
      <c r="H67" s="56"/>
      <c r="I67" s="56" t="s">
        <v>310</v>
      </c>
      <c r="J67" s="56"/>
      <c r="K67" s="56"/>
      <c r="L67" s="56"/>
      <c r="M67" s="56" t="s">
        <v>311</v>
      </c>
      <c r="N67" s="57">
        <v>0</v>
      </c>
      <c r="O67" s="57"/>
      <c r="P67" s="57"/>
      <c r="Q67" s="56"/>
      <c r="R67" s="83" t="s">
        <v>813</v>
      </c>
    </row>
    <row r="68" spans="1:18" ht="31.5" customHeight="1">
      <c r="A68" s="324"/>
      <c r="B68" s="324"/>
      <c r="C68" s="71" t="s">
        <v>847</v>
      </c>
      <c r="D68" s="57">
        <v>22400</v>
      </c>
      <c r="E68" s="57"/>
      <c r="F68" s="57"/>
      <c r="G68" s="57"/>
      <c r="H68" s="56"/>
      <c r="I68" s="56" t="s">
        <v>310</v>
      </c>
      <c r="J68" s="56"/>
      <c r="K68" s="56"/>
      <c r="L68" s="56"/>
      <c r="M68" s="56" t="s">
        <v>318</v>
      </c>
      <c r="N68" s="57">
        <v>140</v>
      </c>
      <c r="O68" s="57">
        <v>140</v>
      </c>
      <c r="P68" s="57"/>
      <c r="Q68" s="56"/>
      <c r="R68" s="83" t="s">
        <v>810</v>
      </c>
    </row>
    <row r="69" spans="1:18" ht="31.5" customHeight="1">
      <c r="A69" s="324">
        <v>22</v>
      </c>
      <c r="B69" s="324" t="s">
        <v>428</v>
      </c>
      <c r="C69" s="71" t="s">
        <v>833</v>
      </c>
      <c r="D69" s="57">
        <v>5733</v>
      </c>
      <c r="E69" s="57"/>
      <c r="F69" s="57"/>
      <c r="G69" s="57"/>
      <c r="H69" s="56"/>
      <c r="I69" s="56" t="s">
        <v>310</v>
      </c>
      <c r="J69" s="56"/>
      <c r="K69" s="56"/>
      <c r="L69" s="56"/>
      <c r="M69" s="56" t="s">
        <v>318</v>
      </c>
      <c r="N69" s="57">
        <v>70</v>
      </c>
      <c r="O69" s="57">
        <v>70</v>
      </c>
      <c r="P69" s="57"/>
      <c r="Q69" s="56"/>
      <c r="R69" s="83" t="s">
        <v>808</v>
      </c>
    </row>
    <row r="70" spans="1:18" ht="31.5" customHeight="1">
      <c r="A70" s="324"/>
      <c r="B70" s="324"/>
      <c r="C70" s="71" t="s">
        <v>833</v>
      </c>
      <c r="D70" s="57">
        <v>5987</v>
      </c>
      <c r="E70" s="57"/>
      <c r="F70" s="57"/>
      <c r="G70" s="57"/>
      <c r="H70" s="56"/>
      <c r="I70" s="56" t="s">
        <v>310</v>
      </c>
      <c r="J70" s="56"/>
      <c r="K70" s="56"/>
      <c r="L70" s="56"/>
      <c r="M70" s="56" t="s">
        <v>318</v>
      </c>
      <c r="N70" s="57">
        <v>70</v>
      </c>
      <c r="O70" s="57">
        <v>70</v>
      </c>
      <c r="P70" s="57"/>
      <c r="Q70" s="56"/>
      <c r="R70" s="83" t="s">
        <v>808</v>
      </c>
    </row>
    <row r="71" spans="1:18" ht="31.5" customHeight="1">
      <c r="A71" s="324">
        <v>23</v>
      </c>
      <c r="B71" s="324" t="s">
        <v>341</v>
      </c>
      <c r="C71" s="71" t="s">
        <v>342</v>
      </c>
      <c r="D71" s="57">
        <v>165622</v>
      </c>
      <c r="E71" s="57"/>
      <c r="F71" s="57">
        <v>0</v>
      </c>
      <c r="G71" s="57"/>
      <c r="H71" s="56"/>
      <c r="I71" s="56" t="s">
        <v>310</v>
      </c>
      <c r="J71" s="56"/>
      <c r="K71" s="56"/>
      <c r="L71" s="56"/>
      <c r="M71" s="56" t="s">
        <v>330</v>
      </c>
      <c r="N71" s="57">
        <f>O71+P71</f>
        <v>0</v>
      </c>
      <c r="O71" s="57"/>
      <c r="P71" s="57"/>
      <c r="Q71" s="56"/>
      <c r="R71" s="56"/>
    </row>
    <row r="72" spans="1:18" ht="31.5" customHeight="1">
      <c r="A72" s="324"/>
      <c r="B72" s="324"/>
      <c r="C72" s="71" t="s">
        <v>340</v>
      </c>
      <c r="D72" s="57">
        <v>85728</v>
      </c>
      <c r="E72" s="57"/>
      <c r="F72" s="57">
        <v>0</v>
      </c>
      <c r="G72" s="57"/>
      <c r="H72" s="56"/>
      <c r="I72" s="56" t="s">
        <v>310</v>
      </c>
      <c r="J72" s="56"/>
      <c r="K72" s="56"/>
      <c r="L72" s="56"/>
      <c r="M72" s="56" t="s">
        <v>330</v>
      </c>
      <c r="N72" s="57">
        <f>O72+P72</f>
        <v>0</v>
      </c>
      <c r="O72" s="57"/>
      <c r="P72" s="57"/>
      <c r="Q72" s="56"/>
      <c r="R72" s="56"/>
    </row>
    <row r="73" spans="1:18" ht="31.5" customHeight="1">
      <c r="A73" s="324"/>
      <c r="B73" s="324"/>
      <c r="C73" s="71" t="s">
        <v>343</v>
      </c>
      <c r="D73" s="57">
        <v>142880</v>
      </c>
      <c r="E73" s="57"/>
      <c r="F73" s="57">
        <v>0</v>
      </c>
      <c r="G73" s="57"/>
      <c r="H73" s="56"/>
      <c r="I73" s="56" t="s">
        <v>310</v>
      </c>
      <c r="J73" s="56"/>
      <c r="K73" s="56"/>
      <c r="L73" s="56"/>
      <c r="M73" s="56" t="s">
        <v>330</v>
      </c>
      <c r="N73" s="57">
        <f>O73+P73</f>
        <v>0</v>
      </c>
      <c r="O73" s="57"/>
      <c r="P73" s="57"/>
      <c r="Q73" s="56"/>
      <c r="R73" s="56"/>
    </row>
    <row r="74" spans="1:18" ht="31.5" customHeight="1">
      <c r="A74" s="324">
        <v>24</v>
      </c>
      <c r="B74" s="324" t="s">
        <v>431</v>
      </c>
      <c r="C74" s="71" t="s">
        <v>340</v>
      </c>
      <c r="D74" s="57">
        <v>85728</v>
      </c>
      <c r="E74" s="57"/>
      <c r="F74" s="57"/>
      <c r="G74" s="57"/>
      <c r="H74" s="56"/>
      <c r="I74" s="56" t="s">
        <v>310</v>
      </c>
      <c r="J74" s="56"/>
      <c r="K74" s="56"/>
      <c r="L74" s="56"/>
      <c r="M74" s="56" t="s">
        <v>330</v>
      </c>
      <c r="N74" s="57"/>
      <c r="O74" s="57"/>
      <c r="P74" s="57"/>
      <c r="Q74" s="56"/>
      <c r="R74" s="56"/>
    </row>
    <row r="75" spans="1:18" ht="31.5" customHeight="1">
      <c r="A75" s="324"/>
      <c r="B75" s="324"/>
      <c r="C75" s="71" t="s">
        <v>340</v>
      </c>
      <c r="D75" s="57">
        <v>85728</v>
      </c>
      <c r="E75" s="57"/>
      <c r="F75" s="57"/>
      <c r="G75" s="57"/>
      <c r="H75" s="56"/>
      <c r="I75" s="56" t="s">
        <v>310</v>
      </c>
      <c r="J75" s="56"/>
      <c r="K75" s="56"/>
      <c r="L75" s="56"/>
      <c r="M75" s="56" t="s">
        <v>330</v>
      </c>
      <c r="N75" s="57"/>
      <c r="O75" s="57"/>
      <c r="P75" s="57"/>
      <c r="Q75" s="56"/>
      <c r="R75" s="56"/>
    </row>
    <row r="76" spans="1:18" ht="31.5" customHeight="1">
      <c r="A76" s="324"/>
      <c r="B76" s="324"/>
      <c r="C76" s="71" t="s">
        <v>817</v>
      </c>
      <c r="D76" s="57">
        <v>24531</v>
      </c>
      <c r="E76" s="57"/>
      <c r="F76" s="57"/>
      <c r="G76" s="57"/>
      <c r="H76" s="56"/>
      <c r="I76" s="56" t="s">
        <v>310</v>
      </c>
      <c r="J76" s="56"/>
      <c r="K76" s="56"/>
      <c r="L76" s="56"/>
      <c r="M76" s="56" t="s">
        <v>330</v>
      </c>
      <c r="N76" s="57"/>
      <c r="O76" s="57"/>
      <c r="P76" s="57"/>
      <c r="Q76" s="56"/>
      <c r="R76" s="56"/>
    </row>
    <row r="77" spans="1:18" ht="31.5" customHeight="1">
      <c r="A77" s="324">
        <v>25</v>
      </c>
      <c r="B77" s="324" t="s">
        <v>472</v>
      </c>
      <c r="C77" s="71" t="s">
        <v>390</v>
      </c>
      <c r="D77" s="57">
        <v>23683</v>
      </c>
      <c r="E77" s="57"/>
      <c r="F77" s="57">
        <v>0</v>
      </c>
      <c r="G77" s="57"/>
      <c r="H77" s="56"/>
      <c r="I77" s="56" t="s">
        <v>310</v>
      </c>
      <c r="J77" s="56"/>
      <c r="K77" s="56"/>
      <c r="L77" s="56"/>
      <c r="M77" s="56" t="s">
        <v>318</v>
      </c>
      <c r="N77" s="57">
        <v>140</v>
      </c>
      <c r="O77" s="57">
        <v>140</v>
      </c>
      <c r="P77" s="57"/>
      <c r="Q77" s="56"/>
      <c r="R77" s="83" t="s">
        <v>810</v>
      </c>
    </row>
    <row r="78" spans="1:18" ht="31.5" customHeight="1">
      <c r="A78" s="324"/>
      <c r="B78" s="324"/>
      <c r="C78" s="71" t="s">
        <v>844</v>
      </c>
      <c r="D78" s="57">
        <v>27860</v>
      </c>
      <c r="E78" s="57"/>
      <c r="F78" s="57">
        <v>0</v>
      </c>
      <c r="G78" s="57"/>
      <c r="H78" s="56"/>
      <c r="I78" s="56" t="s">
        <v>310</v>
      </c>
      <c r="J78" s="56"/>
      <c r="K78" s="56"/>
      <c r="L78" s="56"/>
      <c r="M78" s="56" t="s">
        <v>318</v>
      </c>
      <c r="N78" s="57">
        <v>100</v>
      </c>
      <c r="O78" s="57">
        <v>100</v>
      </c>
      <c r="P78" s="57"/>
      <c r="Q78" s="56"/>
      <c r="R78" s="83" t="s">
        <v>813</v>
      </c>
    </row>
    <row r="79" spans="1:18" ht="31.5" customHeight="1">
      <c r="A79" s="83">
        <v>26</v>
      </c>
      <c r="B79" s="83" t="s">
        <v>848</v>
      </c>
      <c r="C79" s="71" t="s">
        <v>833</v>
      </c>
      <c r="D79" s="57">
        <v>8800</v>
      </c>
      <c r="E79" s="57"/>
      <c r="F79" s="57"/>
      <c r="G79" s="57"/>
      <c r="H79" s="56"/>
      <c r="I79" s="56" t="s">
        <v>310</v>
      </c>
      <c r="J79" s="56"/>
      <c r="K79" s="56"/>
      <c r="L79" s="56"/>
      <c r="M79" s="56" t="s">
        <v>318</v>
      </c>
      <c r="N79" s="57">
        <v>70</v>
      </c>
      <c r="O79" s="57">
        <v>70</v>
      </c>
      <c r="P79" s="57"/>
      <c r="Q79" s="56"/>
      <c r="R79" s="83" t="s">
        <v>808</v>
      </c>
    </row>
    <row r="80" spans="1:18" ht="31.5" customHeight="1">
      <c r="A80" s="324">
        <v>27</v>
      </c>
      <c r="B80" s="324" t="s">
        <v>434</v>
      </c>
      <c r="C80" s="71" t="s">
        <v>849</v>
      </c>
      <c r="D80" s="57">
        <v>9800</v>
      </c>
      <c r="E80" s="57"/>
      <c r="F80" s="57"/>
      <c r="G80" s="57"/>
      <c r="H80" s="56"/>
      <c r="I80" s="56" t="s">
        <v>310</v>
      </c>
      <c r="J80" s="56"/>
      <c r="K80" s="56"/>
      <c r="L80" s="56"/>
      <c r="M80" s="56" t="s">
        <v>311</v>
      </c>
      <c r="N80" s="57">
        <v>0</v>
      </c>
      <c r="O80" s="57"/>
      <c r="P80" s="57"/>
      <c r="Q80" s="56"/>
      <c r="R80" s="83" t="s">
        <v>813</v>
      </c>
    </row>
    <row r="81" spans="1:18" ht="31.5" customHeight="1">
      <c r="A81" s="324"/>
      <c r="B81" s="324"/>
      <c r="C81" s="71" t="s">
        <v>850</v>
      </c>
      <c r="D81" s="57">
        <v>10400</v>
      </c>
      <c r="E81" s="57"/>
      <c r="F81" s="57"/>
      <c r="G81" s="57"/>
      <c r="H81" s="56"/>
      <c r="I81" s="56" t="s">
        <v>310</v>
      </c>
      <c r="J81" s="56"/>
      <c r="K81" s="56"/>
      <c r="L81" s="56"/>
      <c r="M81" s="56" t="s">
        <v>311</v>
      </c>
      <c r="N81" s="57">
        <v>0</v>
      </c>
      <c r="O81" s="57"/>
      <c r="P81" s="57"/>
      <c r="Q81" s="56"/>
      <c r="R81" s="83" t="s">
        <v>813</v>
      </c>
    </row>
    <row r="82" spans="1:18" ht="31.5" customHeight="1">
      <c r="A82" s="324"/>
      <c r="B82" s="324"/>
      <c r="C82" s="71" t="s">
        <v>321</v>
      </c>
      <c r="D82" s="57">
        <v>11935</v>
      </c>
      <c r="E82" s="57"/>
      <c r="F82" s="57"/>
      <c r="G82" s="57"/>
      <c r="H82" s="56"/>
      <c r="I82" s="56" t="s">
        <v>310</v>
      </c>
      <c r="J82" s="56"/>
      <c r="K82" s="56"/>
      <c r="L82" s="56"/>
      <c r="M82" s="56" t="s">
        <v>318</v>
      </c>
      <c r="N82" s="57">
        <v>70</v>
      </c>
      <c r="O82" s="57">
        <v>70</v>
      </c>
      <c r="P82" s="57"/>
      <c r="Q82" s="56"/>
      <c r="R82" s="83" t="s">
        <v>808</v>
      </c>
    </row>
    <row r="83" spans="1:18" ht="31.5" customHeight="1">
      <c r="A83" s="324"/>
      <c r="B83" s="324"/>
      <c r="C83" s="71" t="s">
        <v>321</v>
      </c>
      <c r="D83" s="57">
        <v>10530</v>
      </c>
      <c r="E83" s="57"/>
      <c r="F83" s="57"/>
      <c r="G83" s="57"/>
      <c r="H83" s="56"/>
      <c r="I83" s="56" t="s">
        <v>310</v>
      </c>
      <c r="J83" s="56"/>
      <c r="K83" s="56"/>
      <c r="L83" s="56"/>
      <c r="M83" s="56" t="s">
        <v>318</v>
      </c>
      <c r="N83" s="57">
        <v>70</v>
      </c>
      <c r="O83" s="57">
        <v>70</v>
      </c>
      <c r="P83" s="57"/>
      <c r="Q83" s="56"/>
      <c r="R83" s="83" t="s">
        <v>808</v>
      </c>
    </row>
    <row r="84" spans="1:18" ht="31.5" customHeight="1">
      <c r="A84" s="324"/>
      <c r="B84" s="324"/>
      <c r="C84" s="71" t="s">
        <v>845</v>
      </c>
      <c r="D84" s="57">
        <v>17600</v>
      </c>
      <c r="E84" s="57"/>
      <c r="F84" s="57"/>
      <c r="G84" s="57"/>
      <c r="H84" s="56"/>
      <c r="I84" s="56" t="s">
        <v>310</v>
      </c>
      <c r="J84" s="56"/>
      <c r="K84" s="56"/>
      <c r="L84" s="56"/>
      <c r="M84" s="56" t="s">
        <v>318</v>
      </c>
      <c r="N84" s="57">
        <v>140</v>
      </c>
      <c r="O84" s="57">
        <v>140</v>
      </c>
      <c r="P84" s="57"/>
      <c r="Q84" s="56"/>
      <c r="R84" s="83" t="s">
        <v>810</v>
      </c>
    </row>
    <row r="85" spans="1:18" ht="31.5" customHeight="1">
      <c r="A85" s="324">
        <v>28</v>
      </c>
      <c r="B85" s="324" t="s">
        <v>344</v>
      </c>
      <c r="C85" s="71" t="s">
        <v>315</v>
      </c>
      <c r="D85" s="57">
        <v>11352</v>
      </c>
      <c r="E85" s="57"/>
      <c r="F85" s="57"/>
      <c r="G85" s="57"/>
      <c r="H85" s="56"/>
      <c r="I85" s="56" t="s">
        <v>310</v>
      </c>
      <c r="J85" s="56"/>
      <c r="K85" s="56"/>
      <c r="L85" s="56"/>
      <c r="M85" s="56" t="s">
        <v>318</v>
      </c>
      <c r="N85" s="57">
        <v>100</v>
      </c>
      <c r="O85" s="57">
        <v>100</v>
      </c>
      <c r="P85" s="57"/>
      <c r="Q85" s="56"/>
      <c r="R85" s="83" t="s">
        <v>808</v>
      </c>
    </row>
    <row r="86" spans="1:18" ht="31.5" customHeight="1">
      <c r="A86" s="324"/>
      <c r="B86" s="324"/>
      <c r="C86" s="71" t="s">
        <v>851</v>
      </c>
      <c r="D86" s="57">
        <v>33876</v>
      </c>
      <c r="E86" s="57"/>
      <c r="F86" s="57"/>
      <c r="G86" s="57"/>
      <c r="H86" s="56"/>
      <c r="I86" s="56" t="s">
        <v>310</v>
      </c>
      <c r="J86" s="56"/>
      <c r="K86" s="56"/>
      <c r="L86" s="56"/>
      <c r="M86" s="56" t="s">
        <v>318</v>
      </c>
      <c r="N86" s="57">
        <v>210</v>
      </c>
      <c r="O86" s="57">
        <v>210</v>
      </c>
      <c r="P86" s="57"/>
      <c r="Q86" s="56"/>
      <c r="R86" s="83" t="s">
        <v>830</v>
      </c>
    </row>
    <row r="87" spans="1:18" ht="31.5" customHeight="1">
      <c r="A87" s="324">
        <v>29</v>
      </c>
      <c r="B87" s="324" t="s">
        <v>852</v>
      </c>
      <c r="C87" s="71" t="s">
        <v>345</v>
      </c>
      <c r="D87" s="57">
        <v>26961</v>
      </c>
      <c r="E87" s="57"/>
      <c r="F87" s="57"/>
      <c r="G87" s="57"/>
      <c r="H87" s="56"/>
      <c r="I87" s="56" t="s">
        <v>310</v>
      </c>
      <c r="J87" s="56"/>
      <c r="K87" s="56"/>
      <c r="L87" s="56"/>
      <c r="M87" s="56" t="s">
        <v>318</v>
      </c>
      <c r="N87" s="57">
        <v>100</v>
      </c>
      <c r="O87" s="57">
        <v>100</v>
      </c>
      <c r="P87" s="57"/>
      <c r="Q87" s="56"/>
      <c r="R87" s="83" t="s">
        <v>813</v>
      </c>
    </row>
    <row r="88" spans="1:18" ht="31.5" customHeight="1">
      <c r="A88" s="324"/>
      <c r="B88" s="324"/>
      <c r="C88" s="71" t="s">
        <v>853</v>
      </c>
      <c r="D88" s="57">
        <v>10500</v>
      </c>
      <c r="E88" s="57"/>
      <c r="F88" s="57"/>
      <c r="G88" s="57"/>
      <c r="H88" s="56"/>
      <c r="I88" s="56" t="s">
        <v>310</v>
      </c>
      <c r="J88" s="56"/>
      <c r="K88" s="56"/>
      <c r="L88" s="56"/>
      <c r="M88" s="56" t="s">
        <v>311</v>
      </c>
      <c r="N88" s="57">
        <v>0</v>
      </c>
      <c r="O88" s="57"/>
      <c r="P88" s="57"/>
      <c r="Q88" s="56"/>
      <c r="R88" s="83" t="s">
        <v>813</v>
      </c>
    </row>
    <row r="89" spans="1:18" ht="31.5" customHeight="1">
      <c r="A89" s="83">
        <v>30</v>
      </c>
      <c r="B89" s="83" t="s">
        <v>346</v>
      </c>
      <c r="C89" s="71" t="s">
        <v>854</v>
      </c>
      <c r="D89" s="57">
        <v>7280</v>
      </c>
      <c r="E89" s="57"/>
      <c r="F89" s="57">
        <v>1456</v>
      </c>
      <c r="G89" s="57"/>
      <c r="H89" s="56"/>
      <c r="I89" s="56" t="s">
        <v>310</v>
      </c>
      <c r="J89" s="56"/>
      <c r="K89" s="56"/>
      <c r="L89" s="56"/>
      <c r="M89" s="56" t="s">
        <v>311</v>
      </c>
      <c r="N89" s="57">
        <v>0</v>
      </c>
      <c r="O89" s="57"/>
      <c r="P89" s="57"/>
      <c r="Q89" s="56"/>
      <c r="R89" s="56" t="s">
        <v>813</v>
      </c>
    </row>
    <row r="90" spans="1:18" ht="31.5" customHeight="1">
      <c r="A90" s="324">
        <v>31</v>
      </c>
      <c r="B90" s="324" t="s">
        <v>349</v>
      </c>
      <c r="C90" s="71" t="s">
        <v>345</v>
      </c>
      <c r="D90" s="57">
        <v>26961</v>
      </c>
      <c r="E90" s="57"/>
      <c r="F90" s="57">
        <v>0</v>
      </c>
      <c r="G90" s="57"/>
      <c r="H90" s="56"/>
      <c r="I90" s="56" t="s">
        <v>310</v>
      </c>
      <c r="J90" s="56"/>
      <c r="K90" s="56"/>
      <c r="L90" s="56"/>
      <c r="M90" s="56" t="s">
        <v>318</v>
      </c>
      <c r="N90" s="57">
        <v>100</v>
      </c>
      <c r="O90" s="57">
        <v>100</v>
      </c>
      <c r="P90" s="57"/>
      <c r="Q90" s="56"/>
      <c r="R90" s="83" t="s">
        <v>813</v>
      </c>
    </row>
    <row r="91" spans="1:18" ht="31.5" customHeight="1">
      <c r="A91" s="324"/>
      <c r="B91" s="324"/>
      <c r="C91" s="71" t="s">
        <v>855</v>
      </c>
      <c r="D91" s="57">
        <v>8800</v>
      </c>
      <c r="E91" s="57"/>
      <c r="F91" s="57">
        <v>0</v>
      </c>
      <c r="G91" s="57"/>
      <c r="H91" s="56"/>
      <c r="I91" s="56" t="s">
        <v>310</v>
      </c>
      <c r="J91" s="56"/>
      <c r="K91" s="56"/>
      <c r="L91" s="56"/>
      <c r="M91" s="56" t="s">
        <v>318</v>
      </c>
      <c r="N91" s="57">
        <v>70</v>
      </c>
      <c r="O91" s="57">
        <v>70</v>
      </c>
      <c r="P91" s="57"/>
      <c r="Q91" s="56"/>
      <c r="R91" s="83" t="s">
        <v>808</v>
      </c>
    </row>
    <row r="92" spans="1:18" ht="31.5" customHeight="1">
      <c r="A92" s="324"/>
      <c r="B92" s="324"/>
      <c r="C92" s="71" t="s">
        <v>856</v>
      </c>
      <c r="D92" s="57">
        <v>11347</v>
      </c>
      <c r="E92" s="57"/>
      <c r="F92" s="57">
        <v>0</v>
      </c>
      <c r="G92" s="57"/>
      <c r="H92" s="56"/>
      <c r="I92" s="56" t="s">
        <v>310</v>
      </c>
      <c r="J92" s="56"/>
      <c r="K92" s="56"/>
      <c r="L92" s="56"/>
      <c r="M92" s="56" t="s">
        <v>318</v>
      </c>
      <c r="N92" s="57">
        <v>70</v>
      </c>
      <c r="O92" s="57">
        <v>70</v>
      </c>
      <c r="P92" s="57"/>
      <c r="Q92" s="56"/>
      <c r="R92" s="83" t="s">
        <v>808</v>
      </c>
    </row>
    <row r="93" spans="1:18" ht="31.5" customHeight="1">
      <c r="A93" s="83">
        <v>32</v>
      </c>
      <c r="B93" s="83" t="s">
        <v>857</v>
      </c>
      <c r="C93" s="71" t="s">
        <v>390</v>
      </c>
      <c r="D93" s="57">
        <v>11935</v>
      </c>
      <c r="E93" s="57"/>
      <c r="F93" s="57">
        <v>0</v>
      </c>
      <c r="G93" s="57"/>
      <c r="H93" s="56"/>
      <c r="I93" s="56" t="s">
        <v>310</v>
      </c>
      <c r="J93" s="56"/>
      <c r="K93" s="56"/>
      <c r="L93" s="56"/>
      <c r="M93" s="56" t="s">
        <v>318</v>
      </c>
      <c r="N93" s="57">
        <v>70</v>
      </c>
      <c r="O93" s="57">
        <v>70</v>
      </c>
      <c r="P93" s="57"/>
      <c r="Q93" s="56"/>
      <c r="R93" s="83" t="s">
        <v>808</v>
      </c>
    </row>
    <row r="94" spans="1:18" ht="31.5" customHeight="1">
      <c r="A94" s="324">
        <v>33</v>
      </c>
      <c r="B94" s="324" t="s">
        <v>350</v>
      </c>
      <c r="C94" s="71" t="s">
        <v>345</v>
      </c>
      <c r="D94" s="57">
        <v>26961</v>
      </c>
      <c r="E94" s="57"/>
      <c r="F94" s="57">
        <v>0</v>
      </c>
      <c r="G94" s="57"/>
      <c r="H94" s="56"/>
      <c r="I94" s="56" t="s">
        <v>310</v>
      </c>
      <c r="J94" s="56"/>
      <c r="K94" s="56"/>
      <c r="L94" s="56"/>
      <c r="M94" s="56" t="s">
        <v>318</v>
      </c>
      <c r="N94" s="57">
        <v>100</v>
      </c>
      <c r="O94" s="57">
        <v>100</v>
      </c>
      <c r="P94" s="57"/>
      <c r="Q94" s="56"/>
      <c r="R94" s="83" t="s">
        <v>813</v>
      </c>
    </row>
    <row r="95" spans="1:18" ht="31.5" customHeight="1">
      <c r="A95" s="324"/>
      <c r="B95" s="324"/>
      <c r="C95" s="71" t="s">
        <v>858</v>
      </c>
      <c r="D95" s="57">
        <v>10400</v>
      </c>
      <c r="E95" s="57"/>
      <c r="F95" s="57">
        <v>0</v>
      </c>
      <c r="G95" s="57"/>
      <c r="H95" s="56"/>
      <c r="I95" s="56"/>
      <c r="J95" s="56"/>
      <c r="K95" s="56"/>
      <c r="L95" s="56"/>
      <c r="M95" s="56" t="s">
        <v>311</v>
      </c>
      <c r="N95" s="57">
        <v>0</v>
      </c>
      <c r="O95" s="57"/>
      <c r="P95" s="57"/>
      <c r="Q95" s="56"/>
      <c r="R95" s="83" t="s">
        <v>813</v>
      </c>
    </row>
    <row r="96" spans="1:18" ht="31.5" customHeight="1">
      <c r="A96" s="324"/>
      <c r="B96" s="324"/>
      <c r="C96" s="71" t="s">
        <v>348</v>
      </c>
      <c r="D96" s="57">
        <v>11000</v>
      </c>
      <c r="E96" s="57"/>
      <c r="F96" s="57"/>
      <c r="G96" s="57"/>
      <c r="H96" s="56"/>
      <c r="I96" s="56"/>
      <c r="J96" s="56"/>
      <c r="K96" s="56"/>
      <c r="L96" s="56"/>
      <c r="M96" s="56"/>
      <c r="N96" s="57">
        <v>100</v>
      </c>
      <c r="O96" s="57">
        <v>100</v>
      </c>
      <c r="P96" s="57"/>
      <c r="Q96" s="56"/>
      <c r="R96" s="56" t="s">
        <v>808</v>
      </c>
    </row>
    <row r="97" spans="1:18" ht="31.5" customHeight="1">
      <c r="A97" s="324">
        <v>34</v>
      </c>
      <c r="B97" s="324" t="s">
        <v>443</v>
      </c>
      <c r="C97" s="71" t="s">
        <v>859</v>
      </c>
      <c r="D97" s="57">
        <v>6400</v>
      </c>
      <c r="E97" s="57"/>
      <c r="F97" s="57"/>
      <c r="G97" s="57"/>
      <c r="H97" s="56"/>
      <c r="I97" s="56" t="s">
        <v>310</v>
      </c>
      <c r="J97" s="56"/>
      <c r="K97" s="56"/>
      <c r="L97" s="56"/>
      <c r="M97" s="56" t="s">
        <v>311</v>
      </c>
      <c r="N97" s="57">
        <v>0</v>
      </c>
      <c r="O97" s="57"/>
      <c r="P97" s="57"/>
      <c r="Q97" s="56"/>
      <c r="R97" s="83" t="s">
        <v>813</v>
      </c>
    </row>
    <row r="98" spans="1:18" ht="31.5" customHeight="1">
      <c r="A98" s="324"/>
      <c r="B98" s="324"/>
      <c r="C98" s="71" t="s">
        <v>858</v>
      </c>
      <c r="D98" s="57">
        <v>10400</v>
      </c>
      <c r="E98" s="57"/>
      <c r="F98" s="57"/>
      <c r="G98" s="57"/>
      <c r="H98" s="56"/>
      <c r="I98" s="56"/>
      <c r="J98" s="56"/>
      <c r="K98" s="56"/>
      <c r="L98" s="56"/>
      <c r="M98" s="56" t="s">
        <v>311</v>
      </c>
      <c r="N98" s="57">
        <v>0</v>
      </c>
      <c r="O98" s="57"/>
      <c r="P98" s="57"/>
      <c r="Q98" s="56"/>
      <c r="R98" s="83" t="s">
        <v>813</v>
      </c>
    </row>
    <row r="99" spans="1:18" ht="31.5" customHeight="1">
      <c r="A99" s="324"/>
      <c r="B99" s="324"/>
      <c r="C99" s="71" t="s">
        <v>340</v>
      </c>
      <c r="D99" s="57">
        <v>108544</v>
      </c>
      <c r="E99" s="57"/>
      <c r="F99" s="57"/>
      <c r="G99" s="57"/>
      <c r="H99" s="56"/>
      <c r="I99" s="56"/>
      <c r="J99" s="56"/>
      <c r="K99" s="56"/>
      <c r="L99" s="56"/>
      <c r="M99" s="56" t="s">
        <v>330</v>
      </c>
      <c r="N99" s="57"/>
      <c r="O99" s="57"/>
      <c r="P99" s="57"/>
      <c r="Q99" s="56"/>
      <c r="R99" s="56"/>
    </row>
    <row r="100" spans="1:18" s="63" customFormat="1" ht="31.5" customHeight="1">
      <c r="A100" s="83">
        <v>35</v>
      </c>
      <c r="B100" s="83" t="s">
        <v>883</v>
      </c>
      <c r="C100" s="71"/>
      <c r="D100" s="82">
        <v>982464</v>
      </c>
      <c r="E100" s="61"/>
      <c r="F100" s="82">
        <v>134334</v>
      </c>
      <c r="G100" s="57"/>
      <c r="H100" s="56"/>
      <c r="I100" s="56" t="s">
        <v>310</v>
      </c>
      <c r="J100" s="56"/>
      <c r="K100" s="56"/>
      <c r="L100" s="56"/>
      <c r="M100" s="56" t="s">
        <v>318</v>
      </c>
      <c r="N100" s="57">
        <v>1860</v>
      </c>
      <c r="O100" s="57">
        <v>1860</v>
      </c>
      <c r="P100" s="57"/>
      <c r="Q100" s="56"/>
      <c r="R100" s="56"/>
    </row>
    <row r="101" spans="1:18" s="63" customFormat="1" ht="31.5" customHeight="1">
      <c r="A101" s="61">
        <v>36</v>
      </c>
      <c r="B101" s="61" t="s">
        <v>732</v>
      </c>
      <c r="C101" s="77"/>
      <c r="D101" s="136"/>
      <c r="E101" s="57"/>
      <c r="F101" s="136"/>
      <c r="G101" s="61"/>
      <c r="H101" s="61"/>
      <c r="I101" s="56" t="s">
        <v>310</v>
      </c>
      <c r="J101" s="61"/>
      <c r="K101" s="61"/>
      <c r="L101" s="61"/>
      <c r="M101" s="56" t="s">
        <v>318</v>
      </c>
      <c r="N101" s="57">
        <v>100</v>
      </c>
      <c r="O101" s="57">
        <v>100</v>
      </c>
      <c r="P101" s="61"/>
      <c r="Q101" s="61"/>
      <c r="R101" s="61"/>
    </row>
    <row r="102" spans="1:105" s="60" customFormat="1" ht="31.5" customHeight="1">
      <c r="A102" s="61">
        <v>37</v>
      </c>
      <c r="B102" s="61" t="s">
        <v>884</v>
      </c>
      <c r="C102" s="77"/>
      <c r="D102" s="82">
        <v>31200</v>
      </c>
      <c r="E102" s="82">
        <v>8500</v>
      </c>
      <c r="F102" s="130"/>
      <c r="G102" s="61"/>
      <c r="H102" s="61"/>
      <c r="I102" s="56" t="s">
        <v>310</v>
      </c>
      <c r="J102" s="61"/>
      <c r="K102" s="61"/>
      <c r="L102" s="61"/>
      <c r="M102" s="56" t="s">
        <v>318</v>
      </c>
      <c r="N102" s="82">
        <v>400</v>
      </c>
      <c r="O102" s="82">
        <v>400</v>
      </c>
      <c r="P102" s="61"/>
      <c r="Q102" s="61"/>
      <c r="R102" s="61"/>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row>
    <row r="103" spans="1:105" s="60" customFormat="1" ht="31.5" customHeight="1">
      <c r="A103" s="61">
        <v>38</v>
      </c>
      <c r="B103" s="61" t="s">
        <v>885</v>
      </c>
      <c r="C103" s="77"/>
      <c r="D103" s="61"/>
      <c r="E103" s="61"/>
      <c r="F103" s="61"/>
      <c r="G103" s="61"/>
      <c r="H103" s="61"/>
      <c r="I103" s="56" t="s">
        <v>310</v>
      </c>
      <c r="J103" s="61"/>
      <c r="K103" s="61"/>
      <c r="L103" s="61"/>
      <c r="M103" s="56" t="s">
        <v>318</v>
      </c>
      <c r="N103" s="82">
        <v>741</v>
      </c>
      <c r="O103" s="82">
        <v>741</v>
      </c>
      <c r="P103" s="61"/>
      <c r="Q103" s="61"/>
      <c r="R103" s="61"/>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row>
    <row r="104" spans="1:105" s="60" customFormat="1" ht="31.5" customHeight="1">
      <c r="A104" s="61">
        <v>39</v>
      </c>
      <c r="B104" s="61" t="s">
        <v>886</v>
      </c>
      <c r="C104" s="77"/>
      <c r="D104" s="82">
        <v>17670</v>
      </c>
      <c r="E104" s="82">
        <v>17670</v>
      </c>
      <c r="F104" s="61"/>
      <c r="G104" s="61"/>
      <c r="H104" s="61"/>
      <c r="I104" s="56" t="s">
        <v>310</v>
      </c>
      <c r="J104" s="61"/>
      <c r="K104" s="61"/>
      <c r="L104" s="61"/>
      <c r="M104" s="56" t="s">
        <v>318</v>
      </c>
      <c r="N104" s="82">
        <v>250</v>
      </c>
      <c r="O104" s="82">
        <v>250</v>
      </c>
      <c r="P104" s="61"/>
      <c r="Q104" s="61"/>
      <c r="R104" s="61"/>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row>
    <row r="105" spans="1:105" s="60" customFormat="1" ht="31.5" customHeight="1">
      <c r="A105" s="61">
        <v>40</v>
      </c>
      <c r="B105" s="61" t="s">
        <v>887</v>
      </c>
      <c r="C105" s="77"/>
      <c r="D105" s="61"/>
      <c r="E105" s="61"/>
      <c r="F105" s="61"/>
      <c r="G105" s="61"/>
      <c r="H105" s="61"/>
      <c r="I105" s="56" t="s">
        <v>310</v>
      </c>
      <c r="J105" s="61"/>
      <c r="K105" s="61"/>
      <c r="L105" s="61"/>
      <c r="M105" s="56" t="s">
        <v>318</v>
      </c>
      <c r="N105" s="82">
        <v>870</v>
      </c>
      <c r="O105" s="82">
        <v>870</v>
      </c>
      <c r="P105" s="61"/>
      <c r="Q105" s="61"/>
      <c r="R105" s="61"/>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row>
    <row r="106" spans="1:18" s="66" customFormat="1" ht="31.5" customHeight="1">
      <c r="A106" s="61">
        <v>41</v>
      </c>
      <c r="B106" s="64" t="s">
        <v>489</v>
      </c>
      <c r="C106" s="231"/>
      <c r="D106" s="131">
        <v>62200</v>
      </c>
      <c r="E106" s="131">
        <v>62200</v>
      </c>
      <c r="F106" s="131"/>
      <c r="G106" s="131"/>
      <c r="H106" s="131"/>
      <c r="I106" s="65" t="s">
        <v>310</v>
      </c>
      <c r="J106" s="131"/>
      <c r="K106" s="131"/>
      <c r="L106" s="131"/>
      <c r="M106" s="65" t="s">
        <v>318</v>
      </c>
      <c r="N106" s="131"/>
      <c r="O106" s="131"/>
      <c r="P106" s="131" t="s">
        <v>314</v>
      </c>
      <c r="Q106" s="131"/>
      <c r="R106" s="131"/>
    </row>
  </sheetData>
  <sheetProtection/>
  <mergeCells count="68">
    <mergeCell ref="A97:A99"/>
    <mergeCell ref="B97:B99"/>
    <mergeCell ref="A85:A86"/>
    <mergeCell ref="B85:B86"/>
    <mergeCell ref="A87:A88"/>
    <mergeCell ref="B87:B88"/>
    <mergeCell ref="A90:A92"/>
    <mergeCell ref="B90:B92"/>
    <mergeCell ref="A74:A76"/>
    <mergeCell ref="B74:B76"/>
    <mergeCell ref="A77:A78"/>
    <mergeCell ref="B77:B78"/>
    <mergeCell ref="A94:A96"/>
    <mergeCell ref="B94:B96"/>
    <mergeCell ref="A80:A84"/>
    <mergeCell ref="B80:B84"/>
    <mergeCell ref="A63:A64"/>
    <mergeCell ref="B63:B64"/>
    <mergeCell ref="A66:A68"/>
    <mergeCell ref="B66:B68"/>
    <mergeCell ref="A69:A70"/>
    <mergeCell ref="B69:B70"/>
    <mergeCell ref="A71:A73"/>
    <mergeCell ref="B71:B73"/>
    <mergeCell ref="A50:A53"/>
    <mergeCell ref="B50:B53"/>
    <mergeCell ref="A55:A58"/>
    <mergeCell ref="B55:B58"/>
    <mergeCell ref="A60:A61"/>
    <mergeCell ref="B60:B61"/>
    <mergeCell ref="A37:A40"/>
    <mergeCell ref="B37:B40"/>
    <mergeCell ref="A42:A45"/>
    <mergeCell ref="B42:B45"/>
    <mergeCell ref="A47:A48"/>
    <mergeCell ref="B47:B48"/>
    <mergeCell ref="A23:A29"/>
    <mergeCell ref="B23:B29"/>
    <mergeCell ref="A16:A17"/>
    <mergeCell ref="B16:B17"/>
    <mergeCell ref="A31:A36"/>
    <mergeCell ref="B31:B36"/>
    <mergeCell ref="A18:A22"/>
    <mergeCell ref="B18:B22"/>
    <mergeCell ref="A13:A15"/>
    <mergeCell ref="B13:B15"/>
    <mergeCell ref="H10:H11"/>
    <mergeCell ref="I10:I11"/>
    <mergeCell ref="N10:N11"/>
    <mergeCell ref="O10:O11"/>
    <mergeCell ref="Q9:Q11"/>
    <mergeCell ref="P10:P11"/>
    <mergeCell ref="K10:K11"/>
    <mergeCell ref="L10:L11"/>
    <mergeCell ref="N9:P9"/>
    <mergeCell ref="G9:L9"/>
    <mergeCell ref="M9:M11"/>
    <mergeCell ref="J10:J11"/>
    <mergeCell ref="P1:R1"/>
    <mergeCell ref="A7:R7"/>
    <mergeCell ref="C9:C11"/>
    <mergeCell ref="A9:A11"/>
    <mergeCell ref="B9:B11"/>
    <mergeCell ref="D9:F9"/>
    <mergeCell ref="R9:R11"/>
    <mergeCell ref="D10:E10"/>
    <mergeCell ref="F10:F11"/>
    <mergeCell ref="G10:G11"/>
  </mergeCells>
  <printOptions/>
  <pageMargins left="0.11811023622047245" right="0.11811023622047245" top="0.2" bottom="0.03937007874015748" header="0.31496062992125984"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2022-02-10T09:51:31Z</cp:lastPrinted>
  <dcterms:created xsi:type="dcterms:W3CDTF">2018-04-04T01:30:16Z</dcterms:created>
  <dcterms:modified xsi:type="dcterms:W3CDTF">2022-02-10T09:51:36Z</dcterms:modified>
  <cp:category/>
  <cp:version/>
  <cp:contentType/>
  <cp:contentStatus/>
</cp:coreProperties>
</file>