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2"/>
  </bookViews>
  <sheets>
    <sheet name="93" sheetId="1" r:id="rId1"/>
    <sheet name="94" sheetId="2" r:id="rId2"/>
    <sheet name="95" sheetId="3" r:id="rId3"/>
    <sheet name="Sheet13" sheetId="4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<sst xmlns="http://schemas.openxmlformats.org/spreadsheetml/2006/main" count="146" uniqueCount="85">
  <si>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</si>
  <si>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</si>
  <si>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</si>
  <si>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</si>
  <si>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</si>
  <si>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</si>
  <si>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</si>
  <si>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</si>
  <si>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</si>
  <si>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</si>
  <si>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</si>
  <si>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</si>
  <si>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</si>
  <si>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</si>
  <si>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</si>
  <si>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</si>
  <si>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</si>
  <si>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</si>
  <si>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</si>
  <si>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</si>
  <si>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</si>
  <si>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</si>
  <si>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</si>
  <si>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</si>
  <si>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</si>
  <si>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</si>
  <si>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</si>
  <si>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</si>
  <si>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</si>
  <si>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</si>
  <si>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</si>
  <si>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</si>
  <si>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</si>
  <si>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</si>
  <si>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</si>
  <si>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</si>
  <si>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</si>
  <si>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</si>
  <si>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</si>
  <si>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</si>
  <si>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</si>
  <si>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</si>
  <si>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</si>
  <si>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</si>
  <si>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</si>
  <si>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</si>
  <si>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</si>
  <si>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</si>
  <si>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</si>
  <si>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</si>
  <si>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</si>
  <si>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</si>
  <si>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</si>
  <si>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</si>
  <si>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</si>
  <si>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</si>
  <si>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</si>
  <si>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</si>
  <si>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</si>
  <si>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</si>
  <si>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</si>
  <si>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</si>
  <si>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</si>
  <si>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</si>
  <si>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</si>
  <si>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</si>
  <si>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</si>
  <si>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</si>
  <si>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</si>
  <si>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</si>
  <si>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</si>
  <si>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</si>
  <si>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</si>
  <si>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</si>
  <si>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</si>
  <si>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</si>
  <si>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</si>
  <si>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PHỤ LỤC 01: CÂN ĐỐI NGÂN SÁCH THỊ XÃ QUÝ I NĂM 2022</t>
  </si>
  <si>
    <t>(Kèm theo Báo cáo số        /BC-UBND ngày       /4/2022 của UBND thị xã)</t>
  </si>
  <si>
    <t>Dự toán năm 2022</t>
  </si>
  <si>
    <t>THỰC HIỆN QUÝ I NĂM 2022</t>
  </si>
  <si>
    <t>Thực hiện quý I năm 2022</t>
  </si>
  <si>
    <t>Thực hiện quý I năm 2022</t>
  </si>
  <si>
    <t>PHỤ LỤC 02: THU NGÂN SÁCH NHÀ NƯỚC QUÝ I NĂM 2022</t>
  </si>
  <si>
    <t>PHỤ LỤC 03: CHI NGÂN SÁCH THỊ XÃ QUÝ I NĂM 2022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</si>
</sst>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  <numFmt numFmtId="166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2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166" fontId="64" fillId="0" borderId="0" xfId="0" applyNumberFormat="1" applyFont="1" applyAlignment="1">
      <alignment/>
    </xf>
    <xf numFmtId="166" fontId="20" fillId="0" borderId="0" xfId="41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4" fontId="19" fillId="0" borderId="10" xfId="41" applyNumberFormat="1" applyFont="1" applyBorder="1" applyAlignment="1">
      <alignment horizontal="right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43" fontId="19" fillId="0" borderId="10" xfId="4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64" fontId="22" fillId="0" borderId="10" xfId="41" applyNumberFormat="1" applyFont="1" applyBorder="1" applyAlignment="1">
      <alignment horizontal="right" vertical="center" wrapText="1"/>
    </xf>
    <xf numFmtId="165" fontId="22" fillId="0" borderId="10" xfId="41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3" fontId="64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64" fontId="18" fillId="0" borderId="13" xfId="41" applyNumberFormat="1" applyFont="1" applyBorder="1" applyAlignment="1">
      <alignment horizontal="right" vertical="center" wrapText="1"/>
    </xf>
    <xf numFmtId="165" fontId="18" fillId="0" borderId="13" xfId="41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164" fontId="18" fillId="0" borderId="12" xfId="41" applyNumberFormat="1" applyFont="1" applyBorder="1" applyAlignment="1">
      <alignment horizontal="right" vertical="center" wrapText="1"/>
    </xf>
    <xf numFmtId="165" fontId="18" fillId="0" borderId="12" xfId="41" applyNumberFormat="1" applyFont="1" applyBorder="1" applyAlignment="1">
      <alignment horizontal="center" vertical="center" wrapText="1"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64" fontId="18" fillId="0" borderId="11" xfId="41" applyNumberFormat="1" applyFont="1" applyBorder="1" applyAlignment="1">
      <alignment horizontal="right" vertical="center" wrapText="1"/>
    </xf>
    <xf numFmtId="165" fontId="18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0" xfId="4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1" fillId="0" borderId="0" xfId="0" applyFont="1" applyAlignment="1">
      <alignment horizontal="right" vertical="center" wrapText="1"/>
    </xf>
    <xf numFmtId="0" fontId="59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7" sqref="B27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1.57421875" style="1" customWidth="1"/>
    <col min="4" max="4" width="10.57421875" style="1" customWidth="1"/>
    <col min="5" max="5" width="9.8515625" style="1" customWidth="1"/>
    <col min="6" max="6" width="9.421875" style="1" customWidth="1"/>
    <col min="7" max="16384" width="9.00390625" style="1" customWidth="1"/>
  </cols>
  <sheetData>
    <row r="1" spans="1:6" ht="18">
      <c r="A1" s="100"/>
      <c r="B1" s="100"/>
      <c r="E1" s="99" t="s">
        <v>69</v>
      </c>
      <c r="F1" s="99"/>
    </row>
    <row r="4" spans="1:6" ht="18">
      <c r="A4" s="102" t="s">
        <v>77</v>
      </c>
      <c r="B4" s="102"/>
      <c r="C4" s="102"/>
      <c r="D4" s="102"/>
      <c r="E4" s="102"/>
      <c r="F4" s="102"/>
    </row>
    <row r="5" spans="1:6" ht="23.25" customHeight="1">
      <c r="A5" s="103" t="s">
        <v>78</v>
      </c>
      <c r="B5" s="103"/>
      <c r="C5" s="103"/>
      <c r="D5" s="103"/>
      <c r="E5" s="103"/>
      <c r="F5" s="103"/>
    </row>
    <row r="6" spans="1:6" ht="14.25">
      <c r="A6" s="2"/>
      <c r="B6" s="2"/>
      <c r="C6" s="2"/>
      <c r="D6" s="2"/>
      <c r="E6" s="2"/>
      <c r="F6" s="2"/>
    </row>
    <row r="7" spans="5:6" ht="14.25">
      <c r="E7" s="101" t="s">
        <v>12</v>
      </c>
      <c r="F7" s="101"/>
    </row>
    <row r="8" spans="1:6" ht="15" customHeight="1">
      <c r="A8" s="108" t="s">
        <v>0</v>
      </c>
      <c r="B8" s="108" t="s">
        <v>1</v>
      </c>
      <c r="C8" s="108" t="s">
        <v>79</v>
      </c>
      <c r="D8" s="108" t="s">
        <v>80</v>
      </c>
      <c r="E8" s="104" t="s">
        <v>17</v>
      </c>
      <c r="F8" s="105"/>
    </row>
    <row r="9" spans="1:6" ht="15" customHeight="1">
      <c r="A9" s="109"/>
      <c r="B9" s="109"/>
      <c r="C9" s="109"/>
      <c r="D9" s="109"/>
      <c r="E9" s="106"/>
      <c r="F9" s="107"/>
    </row>
    <row r="10" spans="1:6" ht="47.25" customHeight="1">
      <c r="A10" s="110"/>
      <c r="B10" s="110"/>
      <c r="C10" s="110"/>
      <c r="D10" s="110"/>
      <c r="E10" s="35" t="s">
        <v>18</v>
      </c>
      <c r="F10" s="35" t="s">
        <v>19</v>
      </c>
    </row>
    <row r="11" spans="1:6" ht="20.25" customHeight="1">
      <c r="A11" s="34" t="s">
        <v>2</v>
      </c>
      <c r="B11" s="34" t="s">
        <v>3</v>
      </c>
      <c r="C11" s="34">
        <v>1</v>
      </c>
      <c r="D11" s="34">
        <v>2</v>
      </c>
      <c r="E11" s="34" t="s">
        <v>20</v>
      </c>
      <c r="F11" s="34">
        <v>4</v>
      </c>
    </row>
    <row r="12" spans="1:6" ht="24" customHeight="1">
      <c r="A12" s="9" t="s">
        <v>2</v>
      </c>
      <c r="B12" s="10" t="s">
        <v>21</v>
      </c>
      <c r="C12" s="19">
        <f>'94'!C35</f>
        <v>1061040</v>
      </c>
      <c r="D12" s="19">
        <f>D13+D16+D17+D18+D19+D20</f>
        <v>417532</v>
      </c>
      <c r="E12" s="47">
        <f>D12/C12*100</f>
        <v>39.35120259368167</v>
      </c>
      <c r="F12" s="20">
        <f>'94'!F35</f>
        <v>172.37290794547243</v>
      </c>
    </row>
    <row r="13" spans="1:6" ht="24" customHeight="1">
      <c r="A13" s="7" t="s">
        <v>4</v>
      </c>
      <c r="B13" s="8" t="s">
        <v>22</v>
      </c>
      <c r="C13" s="18">
        <f>SUM(C14:C15)</f>
        <v>650610</v>
      </c>
      <c r="D13" s="18">
        <f>SUM(D14:D15)</f>
        <v>228379</v>
      </c>
      <c r="E13" s="48">
        <f>D13/C13*100</f>
        <v>35.10228862144756</v>
      </c>
      <c r="F13" s="21">
        <f>'94'!F36</f>
        <v>238.4885287329915</v>
      </c>
    </row>
    <row r="14" spans="1:6" ht="24" customHeight="1">
      <c r="A14" s="6">
        <v>1</v>
      </c>
      <c r="B14" s="5" t="s">
        <v>23</v>
      </c>
      <c r="C14" s="13">
        <f>'94'!C36</f>
        <v>650610</v>
      </c>
      <c r="D14" s="13">
        <f>'94'!D36</f>
        <v>228379</v>
      </c>
      <c r="E14" s="46">
        <f>'94'!E36</f>
        <v>35.10228862144756</v>
      </c>
      <c r="F14" s="22">
        <f>'94'!F36</f>
        <v>238.4885287329915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9"/>
      <c r="F15" s="22"/>
    </row>
    <row r="16" spans="1:6" s="41" customFormat="1" ht="24" customHeight="1">
      <c r="A16" s="7" t="s">
        <v>6</v>
      </c>
      <c r="B16" s="8" t="s">
        <v>30</v>
      </c>
      <c r="C16" s="14">
        <f>'94'!C30</f>
        <v>408334</v>
      </c>
      <c r="D16" s="14">
        <f>'94'!D30</f>
        <v>104453</v>
      </c>
      <c r="E16" s="45">
        <f>D16/C16*100</f>
        <v>25.58028476688201</v>
      </c>
      <c r="F16" s="21">
        <f>'94'!F39</f>
        <v>122.2730784538665</v>
      </c>
    </row>
    <row r="17" spans="1:6" s="41" customFormat="1" ht="24" customHeight="1">
      <c r="A17" s="7" t="s">
        <v>7</v>
      </c>
      <c r="B17" s="8" t="s">
        <v>13</v>
      </c>
      <c r="C17" s="14">
        <f>'94'!C31</f>
        <v>0</v>
      </c>
      <c r="D17" s="14">
        <f>'94'!D31</f>
        <v>0</v>
      </c>
      <c r="E17" s="97"/>
      <c r="F17" s="98">
        <f>'94'!F40</f>
        <v>0</v>
      </c>
    </row>
    <row r="18" spans="1:6" s="41" customFormat="1" ht="36" customHeight="1">
      <c r="A18" s="7" t="s">
        <v>8</v>
      </c>
      <c r="B18" s="8" t="s">
        <v>66</v>
      </c>
      <c r="C18" s="14">
        <f>'94'!C32</f>
        <v>2096</v>
      </c>
      <c r="D18" s="14">
        <f>'94'!D32</f>
        <v>84128</v>
      </c>
      <c r="E18" s="45"/>
      <c r="F18" s="21">
        <f>'94'!F41</f>
        <v>142.5197784139999</v>
      </c>
    </row>
    <row r="19" spans="1:6" s="41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'94'!D33</f>
        <v>373</v>
      </c>
      <c r="E19" s="45"/>
      <c r="F19" s="21">
        <f>'94'!F42</f>
        <v>28.172205438066467</v>
      </c>
    </row>
    <row r="20" spans="1:6" s="41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'94'!D34</f>
        <v>199</v>
      </c>
      <c r="E20" s="47"/>
      <c r="F20" s="21">
        <f>'94'!F43</f>
        <v>29.008746355685133</v>
      </c>
    </row>
    <row r="21" spans="1:6" ht="24" customHeight="1">
      <c r="A21" s="34" t="s">
        <v>3</v>
      </c>
      <c r="B21" s="10" t="s">
        <v>73</v>
      </c>
      <c r="C21" s="19">
        <f>C22+C26</f>
        <v>1061040</v>
      </c>
      <c r="D21" s="19">
        <f>D22+D26</f>
        <v>264733</v>
      </c>
      <c r="E21" s="51">
        <f>D21/C21*100</f>
        <v>24.95033174998115</v>
      </c>
      <c r="F21" s="20">
        <f>'95'!F10</f>
        <v>114.86558020063175</v>
      </c>
    </row>
    <row r="22" spans="1:6" ht="24" customHeight="1">
      <c r="A22" s="7" t="s">
        <v>4</v>
      </c>
      <c r="B22" s="8" t="s">
        <v>74</v>
      </c>
      <c r="C22" s="18">
        <f>SUM(C23:C25)</f>
        <v>1061040</v>
      </c>
      <c r="D22" s="18">
        <f>SUM(D23:D25)</f>
        <v>264733</v>
      </c>
      <c r="E22" s="30">
        <f>D22/C22*100</f>
        <v>24.95033174998115</v>
      </c>
      <c r="F22" s="21">
        <f>'95'!F11</f>
        <v>142.7032067833521</v>
      </c>
    </row>
    <row r="23" spans="1:6" ht="26.25" customHeight="1">
      <c r="A23" s="38">
        <v>1</v>
      </c>
      <c r="B23" s="39" t="s">
        <v>26</v>
      </c>
      <c r="C23" s="40">
        <f>'95'!C12</f>
        <v>438440</v>
      </c>
      <c r="D23" s="40">
        <f>'95'!D12</f>
        <v>104194</v>
      </c>
      <c r="E23" s="46">
        <f>D23/C23*100</f>
        <v>23.764711248973633</v>
      </c>
      <c r="F23" s="22">
        <f>'95'!F12</f>
        <v>112.97559283073286</v>
      </c>
    </row>
    <row r="24" spans="1:6" ht="34.5" customHeight="1">
      <c r="A24" s="38">
        <v>2</v>
      </c>
      <c r="B24" s="39" t="s">
        <v>27</v>
      </c>
      <c r="C24" s="40">
        <f>'95'!C15</f>
        <v>602085</v>
      </c>
      <c r="D24" s="40">
        <f>'95'!D15</f>
        <v>159827</v>
      </c>
      <c r="E24" s="46">
        <f>D24/C24*100</f>
        <v>26.545587417059053</v>
      </c>
      <c r="F24" s="22">
        <f>'95'!F15</f>
        <v>171.33010312372704</v>
      </c>
    </row>
    <row r="25" spans="1:6" ht="26.25" customHeight="1">
      <c r="A25" s="38">
        <v>3</v>
      </c>
      <c r="B25" s="39" t="s">
        <v>28</v>
      </c>
      <c r="C25" s="40">
        <f>'95'!C25</f>
        <v>20515</v>
      </c>
      <c r="D25" s="40">
        <f>'95'!D25</f>
        <v>712</v>
      </c>
      <c r="E25" s="46">
        <f>D25/C25*100</f>
        <v>3.470631245430173</v>
      </c>
      <c r="F25" s="22"/>
    </row>
    <row r="26" spans="1:6" ht="36" customHeight="1">
      <c r="A26" s="33" t="s">
        <v>6</v>
      </c>
      <c r="B26" s="11" t="s">
        <v>29</v>
      </c>
      <c r="C26" s="37">
        <f>'95'!C26</f>
        <v>0</v>
      </c>
      <c r="D26" s="37">
        <f>'95'!D26</f>
        <v>0</v>
      </c>
      <c r="E26" s="50"/>
      <c r="F26" s="33"/>
    </row>
  </sheetData>
  <sheetProtection/>
  <mergeCells count="10">
    <mergeCell ref="E8:F9"/>
    <mergeCell ref="D8:D10"/>
    <mergeCell ref="C8:C10"/>
    <mergeCell ref="B8:B10"/>
    <mergeCell ref="A8:A10"/>
    <mergeCell ref="E1:F1"/>
    <mergeCell ref="A1:B1"/>
    <mergeCell ref="E7:F7"/>
    <mergeCell ref="A4:F4"/>
    <mergeCell ref="A5:F5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4" sqref="A4:F4"/>
    </sheetView>
  </sheetViews>
  <sheetFormatPr defaultColWidth="9.00390625" defaultRowHeight="15"/>
  <cols>
    <col min="1" max="1" width="4.421875" style="55" customWidth="1"/>
    <col min="2" max="2" width="41.8515625" style="55" customWidth="1"/>
    <col min="3" max="4" width="10.7109375" style="55" customWidth="1"/>
    <col min="5" max="5" width="9.140625" style="55" bestFit="1" customWidth="1"/>
    <col min="6" max="6" width="9.00390625" style="55" customWidth="1"/>
    <col min="7" max="7" width="10.140625" style="55" hidden="1" customWidth="1"/>
    <col min="8" max="10" width="9.00390625" style="55" customWidth="1"/>
    <col min="11" max="11" width="9.421875" style="55" bestFit="1" customWidth="1"/>
    <col min="12" max="16384" width="9.00390625" style="55" customWidth="1"/>
  </cols>
  <sheetData>
    <row r="1" spans="1:6" ht="25.5" customHeight="1">
      <c r="A1" s="113"/>
      <c r="B1" s="113"/>
      <c r="E1" s="114" t="s">
        <v>31</v>
      </c>
      <c r="F1" s="114"/>
    </row>
    <row r="2" spans="1:6" ht="17.25" customHeight="1">
      <c r="A2" s="56"/>
      <c r="B2" s="56"/>
      <c r="E2" s="57"/>
      <c r="F2" s="57"/>
    </row>
    <row r="3" spans="1:6" ht="18.75">
      <c r="A3" s="119" t="s">
        <v>83</v>
      </c>
      <c r="B3" s="119"/>
      <c r="C3" s="119"/>
      <c r="D3" s="119"/>
      <c r="E3" s="119"/>
      <c r="F3" s="119"/>
    </row>
    <row r="4" spans="1:6" ht="21.75" customHeight="1">
      <c r="A4" s="118" t="s">
        <v>78</v>
      </c>
      <c r="B4" s="118"/>
      <c r="C4" s="118"/>
      <c r="D4" s="118"/>
      <c r="E4" s="118"/>
      <c r="F4" s="118"/>
    </row>
    <row r="5" spans="1:7" ht="15">
      <c r="A5" s="58"/>
      <c r="B5" s="58"/>
      <c r="C5" s="58"/>
      <c r="D5" s="58"/>
      <c r="E5" s="58"/>
      <c r="F5" s="58"/>
      <c r="G5" s="58"/>
    </row>
    <row r="6" spans="5:6" ht="15">
      <c r="E6" s="117" t="s">
        <v>9</v>
      </c>
      <c r="F6" s="117"/>
    </row>
    <row r="7" spans="1:7" ht="41.25" customHeight="1">
      <c r="A7" s="111" t="s">
        <v>0</v>
      </c>
      <c r="B7" s="111" t="s">
        <v>1</v>
      </c>
      <c r="C7" s="111" t="s">
        <v>79</v>
      </c>
      <c r="D7" s="111" t="s">
        <v>81</v>
      </c>
      <c r="E7" s="115" t="s">
        <v>71</v>
      </c>
      <c r="F7" s="116"/>
      <c r="G7" s="111"/>
    </row>
    <row r="8" spans="1:7" ht="52.5" customHeight="1">
      <c r="A8" s="112"/>
      <c r="B8" s="112"/>
      <c r="C8" s="112"/>
      <c r="D8" s="112"/>
      <c r="E8" s="59" t="s">
        <v>18</v>
      </c>
      <c r="F8" s="59" t="s">
        <v>19</v>
      </c>
      <c r="G8" s="112"/>
    </row>
    <row r="9" spans="1:7" ht="15.75" customHeight="1">
      <c r="A9" s="60" t="s">
        <v>2</v>
      </c>
      <c r="B9" s="60" t="s">
        <v>3</v>
      </c>
      <c r="C9" s="60">
        <v>1</v>
      </c>
      <c r="D9" s="60">
        <v>2</v>
      </c>
      <c r="E9" s="60" t="s">
        <v>20</v>
      </c>
      <c r="F9" s="60">
        <v>4</v>
      </c>
      <c r="G9" s="60"/>
    </row>
    <row r="10" spans="1:8" ht="23.25" customHeight="1">
      <c r="A10" s="61" t="s">
        <v>2</v>
      </c>
      <c r="B10" s="62" t="s">
        <v>32</v>
      </c>
      <c r="C10" s="63">
        <f>C11+C29+C30+C31+C32+C33+C34</f>
        <v>1061840</v>
      </c>
      <c r="D10" s="63">
        <f>D11+D29+D30+D31+D32+D33+D34</f>
        <v>422837</v>
      </c>
      <c r="E10" s="64">
        <f>D10/C10*100</f>
        <v>39.82115949672267</v>
      </c>
      <c r="F10" s="64">
        <f>D10/G10*100</f>
        <v>169.43368101330748</v>
      </c>
      <c r="G10" s="63">
        <f>G11+G29+G30+G31+G32+G33+G34</f>
        <v>249559</v>
      </c>
      <c r="H10" s="65"/>
    </row>
    <row r="11" spans="1:8" ht="23.25" customHeight="1">
      <c r="A11" s="61" t="s">
        <v>4</v>
      </c>
      <c r="B11" s="62" t="s">
        <v>23</v>
      </c>
      <c r="C11" s="63">
        <f>SUM(C12:C19)+SUM(C25:C28)</f>
        <v>651410</v>
      </c>
      <c r="D11" s="63">
        <f>SUM(D12:D19)+SUM(D25:D28)</f>
        <v>233684</v>
      </c>
      <c r="E11" s="64">
        <f>D11/C11*100</f>
        <v>35.873566570976806</v>
      </c>
      <c r="F11" s="64">
        <f aca="true" t="shared" si="0" ref="F11:F43">D11/G11*100</f>
        <v>226.67080528449765</v>
      </c>
      <c r="G11" s="63">
        <f>SUM(G12:G19)+SUM(G25:G28)</f>
        <v>103094</v>
      </c>
      <c r="H11" s="66"/>
    </row>
    <row r="12" spans="1:7" ht="23.25" customHeight="1">
      <c r="A12" s="67">
        <v>1</v>
      </c>
      <c r="B12" s="68" t="s">
        <v>33</v>
      </c>
      <c r="C12" s="69"/>
      <c r="D12" s="69"/>
      <c r="E12" s="69"/>
      <c r="F12" s="69"/>
      <c r="G12" s="69">
        <v>814</v>
      </c>
    </row>
    <row r="13" spans="1:7" ht="32.25" customHeight="1">
      <c r="A13" s="67">
        <v>2</v>
      </c>
      <c r="B13" s="68" t="s">
        <v>34</v>
      </c>
      <c r="C13" s="69"/>
      <c r="D13" s="69"/>
      <c r="E13" s="69"/>
      <c r="F13" s="69"/>
      <c r="G13" s="69"/>
    </row>
    <row r="14" spans="1:7" ht="23.25" customHeight="1">
      <c r="A14" s="67">
        <v>3</v>
      </c>
      <c r="B14" s="68" t="s">
        <v>35</v>
      </c>
      <c r="C14" s="69">
        <v>151900</v>
      </c>
      <c r="D14" s="69">
        <v>50505</v>
      </c>
      <c r="E14" s="70">
        <f>D14/C14*100</f>
        <v>33.24884792626728</v>
      </c>
      <c r="F14" s="70">
        <f t="shared" si="0"/>
        <v>121.9044170890659</v>
      </c>
      <c r="G14" s="69">
        <v>41430</v>
      </c>
    </row>
    <row r="15" spans="1:7" ht="23.25" customHeight="1">
      <c r="A15" s="67">
        <v>4</v>
      </c>
      <c r="B15" s="68" t="s">
        <v>36</v>
      </c>
      <c r="C15" s="69">
        <v>25200</v>
      </c>
      <c r="D15" s="69">
        <v>12659</v>
      </c>
      <c r="E15" s="70">
        <f>D15/C15*100</f>
        <v>50.23412698412698</v>
      </c>
      <c r="F15" s="70">
        <f t="shared" si="0"/>
        <v>142.81362815884478</v>
      </c>
      <c r="G15" s="69">
        <v>8864</v>
      </c>
    </row>
    <row r="16" spans="1:7" ht="23.25" customHeight="1">
      <c r="A16" s="67">
        <v>5</v>
      </c>
      <c r="B16" s="68" t="s">
        <v>37</v>
      </c>
      <c r="C16" s="69"/>
      <c r="D16" s="69"/>
      <c r="E16" s="71"/>
      <c r="F16" s="71"/>
      <c r="G16" s="69"/>
    </row>
    <row r="17" spans="1:8" ht="23.25" customHeight="1">
      <c r="A17" s="67">
        <v>6</v>
      </c>
      <c r="B17" s="68" t="s">
        <v>38</v>
      </c>
      <c r="C17" s="69">
        <v>22000</v>
      </c>
      <c r="D17" s="69">
        <v>8806</v>
      </c>
      <c r="E17" s="70">
        <f aca="true" t="shared" si="1" ref="E17:E23">D17/C17*100</f>
        <v>40.02727272727273</v>
      </c>
      <c r="F17" s="70">
        <f t="shared" si="0"/>
        <v>126.85105157015269</v>
      </c>
      <c r="G17" s="69">
        <v>6942</v>
      </c>
      <c r="H17" s="72"/>
    </row>
    <row r="18" spans="1:7" ht="23.25" customHeight="1">
      <c r="A18" s="67">
        <v>7</v>
      </c>
      <c r="B18" s="68" t="s">
        <v>39</v>
      </c>
      <c r="C18" s="69">
        <v>6810</v>
      </c>
      <c r="D18" s="69">
        <v>5398</v>
      </c>
      <c r="E18" s="70">
        <f t="shared" si="1"/>
        <v>79.26578560939794</v>
      </c>
      <c r="F18" s="70">
        <f t="shared" si="0"/>
        <v>110.68279680131228</v>
      </c>
      <c r="G18" s="69">
        <v>4877</v>
      </c>
    </row>
    <row r="19" spans="1:7" ht="23.25" customHeight="1">
      <c r="A19" s="67">
        <v>8</v>
      </c>
      <c r="B19" s="68" t="s">
        <v>40</v>
      </c>
      <c r="C19" s="69">
        <f>SUM(C20:C24)</f>
        <v>431700</v>
      </c>
      <c r="D19" s="69">
        <f>SUM(D20:D24)</f>
        <v>150772</v>
      </c>
      <c r="E19" s="70">
        <f t="shared" si="1"/>
        <v>34.92517952281677</v>
      </c>
      <c r="F19" s="70">
        <f t="shared" si="0"/>
        <v>473.02503607956334</v>
      </c>
      <c r="G19" s="69">
        <f>SUM(G20:G24)</f>
        <v>31874</v>
      </c>
    </row>
    <row r="20" spans="1:7" s="77" customFormat="1" ht="23.25" customHeight="1">
      <c r="A20" s="73" t="s">
        <v>5</v>
      </c>
      <c r="B20" s="74" t="s">
        <v>41</v>
      </c>
      <c r="C20" s="75"/>
      <c r="D20" s="75"/>
      <c r="E20" s="76"/>
      <c r="F20" s="76"/>
      <c r="G20" s="75"/>
    </row>
    <row r="21" spans="1:8" s="77" customFormat="1" ht="23.25" customHeight="1">
      <c r="A21" s="73" t="s">
        <v>5</v>
      </c>
      <c r="B21" s="74" t="s">
        <v>42</v>
      </c>
      <c r="C21" s="75">
        <v>1000</v>
      </c>
      <c r="D21" s="75">
        <v>33</v>
      </c>
      <c r="E21" s="76">
        <f t="shared" si="1"/>
        <v>3.3000000000000003</v>
      </c>
      <c r="F21" s="76"/>
      <c r="G21" s="75">
        <v>30</v>
      </c>
      <c r="H21" s="78"/>
    </row>
    <row r="22" spans="1:8" s="77" customFormat="1" ht="23.25" customHeight="1">
      <c r="A22" s="73" t="s">
        <v>5</v>
      </c>
      <c r="B22" s="74" t="s">
        <v>43</v>
      </c>
      <c r="C22" s="75">
        <v>425000</v>
      </c>
      <c r="D22" s="75">
        <v>150213</v>
      </c>
      <c r="E22" s="76">
        <f t="shared" si="1"/>
        <v>35.344235294117645</v>
      </c>
      <c r="F22" s="76">
        <f t="shared" si="0"/>
        <v>472.7246978851964</v>
      </c>
      <c r="G22" s="75">
        <v>31776</v>
      </c>
      <c r="H22" s="78"/>
    </row>
    <row r="23" spans="1:8" s="77" customFormat="1" ht="23.25" customHeight="1">
      <c r="A23" s="73" t="s">
        <v>5</v>
      </c>
      <c r="B23" s="74" t="s">
        <v>44</v>
      </c>
      <c r="C23" s="75">
        <v>5700</v>
      </c>
      <c r="D23" s="75">
        <v>526</v>
      </c>
      <c r="E23" s="76">
        <f t="shared" si="1"/>
        <v>9.228070175438596</v>
      </c>
      <c r="F23" s="76">
        <f t="shared" si="0"/>
        <v>773.5294117647059</v>
      </c>
      <c r="G23" s="75">
        <v>68</v>
      </c>
      <c r="H23" s="78"/>
    </row>
    <row r="24" spans="1:7" s="77" customFormat="1" ht="31.5" customHeight="1">
      <c r="A24" s="73" t="s">
        <v>5</v>
      </c>
      <c r="B24" s="74" t="s">
        <v>45</v>
      </c>
      <c r="C24" s="75"/>
      <c r="D24" s="75"/>
      <c r="E24" s="75"/>
      <c r="F24" s="75"/>
      <c r="G24" s="75"/>
    </row>
    <row r="25" spans="1:7" ht="18.75" customHeight="1">
      <c r="A25" s="67">
        <v>9</v>
      </c>
      <c r="B25" s="68" t="s">
        <v>46</v>
      </c>
      <c r="C25" s="69"/>
      <c r="D25" s="69"/>
      <c r="E25" s="69"/>
      <c r="F25" s="69"/>
      <c r="G25" s="69"/>
    </row>
    <row r="26" spans="1:7" ht="18.75" customHeight="1">
      <c r="A26" s="67">
        <v>10</v>
      </c>
      <c r="B26" s="68" t="s">
        <v>47</v>
      </c>
      <c r="C26" s="69">
        <v>10000</v>
      </c>
      <c r="D26" s="69">
        <v>3828</v>
      </c>
      <c r="E26" s="70">
        <f>D26/C26*100</f>
        <v>38.279999999999994</v>
      </c>
      <c r="F26" s="70">
        <f t="shared" si="0"/>
        <v>69.68869470234844</v>
      </c>
      <c r="G26" s="69">
        <v>5493</v>
      </c>
    </row>
    <row r="27" spans="1:7" ht="18.75" customHeight="1">
      <c r="A27" s="67">
        <v>11</v>
      </c>
      <c r="B27" s="68" t="s">
        <v>48</v>
      </c>
      <c r="C27" s="69">
        <v>3800</v>
      </c>
      <c r="D27" s="69">
        <v>1229</v>
      </c>
      <c r="E27" s="70">
        <f>D27/C27*100</f>
        <v>32.3421052631579</v>
      </c>
      <c r="F27" s="70">
        <f t="shared" si="0"/>
        <v>467.3003802281369</v>
      </c>
      <c r="G27" s="69">
        <v>263</v>
      </c>
    </row>
    <row r="28" spans="1:7" ht="18.75" customHeight="1">
      <c r="A28" s="67">
        <v>12</v>
      </c>
      <c r="B28" s="68" t="s">
        <v>70</v>
      </c>
      <c r="C28" s="69"/>
      <c r="D28" s="69">
        <v>487</v>
      </c>
      <c r="E28" s="70"/>
      <c r="F28" s="70">
        <f t="shared" si="0"/>
        <v>19.195900670082775</v>
      </c>
      <c r="G28" s="69">
        <v>2537</v>
      </c>
    </row>
    <row r="29" spans="1:7" ht="21.75" customHeight="1">
      <c r="A29" s="61" t="s">
        <v>49</v>
      </c>
      <c r="B29" s="62" t="s">
        <v>24</v>
      </c>
      <c r="C29" s="63"/>
      <c r="D29" s="63"/>
      <c r="E29" s="63"/>
      <c r="F29" s="63"/>
      <c r="G29" s="63"/>
    </row>
    <row r="30" spans="1:8" ht="21.75" customHeight="1">
      <c r="A30" s="61" t="s">
        <v>7</v>
      </c>
      <c r="B30" s="79" t="s">
        <v>30</v>
      </c>
      <c r="C30" s="63">
        <v>408334</v>
      </c>
      <c r="D30" s="63">
        <v>104453</v>
      </c>
      <c r="E30" s="64">
        <f aca="true" t="shared" si="2" ref="E30:E39">D30/C30*100</f>
        <v>25.58028476688201</v>
      </c>
      <c r="F30" s="64">
        <f t="shared" si="0"/>
        <v>122.2730784538665</v>
      </c>
      <c r="G30" s="63">
        <v>85426</v>
      </c>
      <c r="H30" s="80"/>
    </row>
    <row r="31" spans="1:7" ht="21.75" customHeight="1">
      <c r="A31" s="81" t="s">
        <v>7</v>
      </c>
      <c r="B31" s="79" t="s">
        <v>13</v>
      </c>
      <c r="C31" s="63"/>
      <c r="D31" s="63"/>
      <c r="E31" s="64"/>
      <c r="F31" s="64"/>
      <c r="G31" s="63"/>
    </row>
    <row r="32" spans="1:7" ht="21.75" customHeight="1">
      <c r="A32" s="81" t="s">
        <v>8</v>
      </c>
      <c r="B32" s="79" t="s">
        <v>25</v>
      </c>
      <c r="C32" s="63">
        <v>2096</v>
      </c>
      <c r="D32" s="63">
        <v>84128</v>
      </c>
      <c r="E32" s="64"/>
      <c r="F32" s="64">
        <f t="shared" si="0"/>
        <v>142.5197784139999</v>
      </c>
      <c r="G32" s="63">
        <v>59029</v>
      </c>
    </row>
    <row r="33" spans="1:7" ht="21.75" customHeight="1">
      <c r="A33" s="81" t="s">
        <v>11</v>
      </c>
      <c r="B33" s="79" t="s">
        <v>15</v>
      </c>
      <c r="C33" s="63"/>
      <c r="D33" s="63">
        <v>373</v>
      </c>
      <c r="E33" s="64"/>
      <c r="F33" s="64">
        <f t="shared" si="0"/>
        <v>28.172205438066467</v>
      </c>
      <c r="G33" s="63">
        <v>1324</v>
      </c>
    </row>
    <row r="34" spans="1:7" ht="21.75" customHeight="1">
      <c r="A34" s="82" t="s">
        <v>14</v>
      </c>
      <c r="B34" s="83" t="s">
        <v>67</v>
      </c>
      <c r="C34" s="84"/>
      <c r="D34" s="84">
        <v>199</v>
      </c>
      <c r="E34" s="85"/>
      <c r="F34" s="85">
        <f t="shared" si="0"/>
        <v>29.008746355685133</v>
      </c>
      <c r="G34" s="84">
        <v>686</v>
      </c>
    </row>
    <row r="35" spans="1:8" s="90" customFormat="1" ht="38.25" customHeight="1">
      <c r="A35" s="59" t="s">
        <v>3</v>
      </c>
      <c r="B35" s="86" t="s">
        <v>75</v>
      </c>
      <c r="C35" s="87">
        <f>C36+C39+C40+C41+C42+C43</f>
        <v>1061040</v>
      </c>
      <c r="D35" s="87">
        <f>D36+D39+D40+D41+D42+D43</f>
        <v>417532</v>
      </c>
      <c r="E35" s="88">
        <f t="shared" si="2"/>
        <v>39.35120259368167</v>
      </c>
      <c r="F35" s="88">
        <f t="shared" si="0"/>
        <v>172.37290794547243</v>
      </c>
      <c r="G35" s="87">
        <f>G36+G39+G40+G41+G42+G43</f>
        <v>242226</v>
      </c>
      <c r="H35" s="89"/>
    </row>
    <row r="36" spans="1:7" s="90" customFormat="1" ht="20.25" customHeight="1">
      <c r="A36" s="81" t="s">
        <v>4</v>
      </c>
      <c r="B36" s="79" t="s">
        <v>68</v>
      </c>
      <c r="C36" s="91">
        <f>SUM(C37:C38)</f>
        <v>650610</v>
      </c>
      <c r="D36" s="91">
        <f>SUM(D37:D38)</f>
        <v>228379</v>
      </c>
      <c r="E36" s="92">
        <f t="shared" si="2"/>
        <v>35.10228862144756</v>
      </c>
      <c r="F36" s="92">
        <f t="shared" si="0"/>
        <v>238.4885287329915</v>
      </c>
      <c r="G36" s="91">
        <f>SUM(G37:G38)</f>
        <v>95761</v>
      </c>
    </row>
    <row r="37" spans="1:7" ht="20.25" customHeight="1">
      <c r="A37" s="67">
        <v>1</v>
      </c>
      <c r="B37" s="68" t="s">
        <v>50</v>
      </c>
      <c r="C37" s="69">
        <v>175927</v>
      </c>
      <c r="D37" s="69">
        <v>64540</v>
      </c>
      <c r="E37" s="70">
        <f t="shared" si="2"/>
        <v>36.685670761167984</v>
      </c>
      <c r="F37" s="70">
        <f t="shared" si="0"/>
        <v>166.88214304183688</v>
      </c>
      <c r="G37" s="69">
        <v>38674</v>
      </c>
    </row>
    <row r="38" spans="1:7" ht="20.25" customHeight="1">
      <c r="A38" s="67">
        <v>2</v>
      </c>
      <c r="B38" s="68" t="s">
        <v>51</v>
      </c>
      <c r="C38" s="69">
        <v>474683</v>
      </c>
      <c r="D38" s="69">
        <v>163839</v>
      </c>
      <c r="E38" s="70">
        <f t="shared" si="2"/>
        <v>34.5154555777224</v>
      </c>
      <c r="F38" s="70">
        <f t="shared" si="0"/>
        <v>286.9987913185139</v>
      </c>
      <c r="G38" s="69">
        <v>57087</v>
      </c>
    </row>
    <row r="39" spans="1:8" s="90" customFormat="1" ht="20.25" customHeight="1">
      <c r="A39" s="61" t="s">
        <v>6</v>
      </c>
      <c r="B39" s="62" t="s">
        <v>30</v>
      </c>
      <c r="C39" s="63">
        <f aca="true" t="shared" si="3" ref="C39:D41">C30</f>
        <v>408334</v>
      </c>
      <c r="D39" s="63">
        <f t="shared" si="3"/>
        <v>104453</v>
      </c>
      <c r="E39" s="64">
        <f t="shared" si="2"/>
        <v>25.58028476688201</v>
      </c>
      <c r="F39" s="64">
        <f t="shared" si="0"/>
        <v>122.2730784538665</v>
      </c>
      <c r="G39" s="63">
        <v>85426</v>
      </c>
      <c r="H39" s="89"/>
    </row>
    <row r="40" spans="1:7" s="90" customFormat="1" ht="20.25" customHeight="1">
      <c r="A40" s="61" t="s">
        <v>7</v>
      </c>
      <c r="B40" s="62" t="s">
        <v>13</v>
      </c>
      <c r="C40" s="63">
        <f t="shared" si="3"/>
        <v>0</v>
      </c>
      <c r="D40" s="63">
        <f t="shared" si="3"/>
        <v>0</v>
      </c>
      <c r="E40" s="64"/>
      <c r="F40" s="64"/>
      <c r="G40" s="63">
        <v>0</v>
      </c>
    </row>
    <row r="41" spans="1:7" s="90" customFormat="1" ht="20.25" customHeight="1">
      <c r="A41" s="61" t="s">
        <v>8</v>
      </c>
      <c r="B41" s="62" t="s">
        <v>25</v>
      </c>
      <c r="C41" s="63">
        <f t="shared" si="3"/>
        <v>2096</v>
      </c>
      <c r="D41" s="63">
        <f t="shared" si="3"/>
        <v>84128</v>
      </c>
      <c r="E41" s="64"/>
      <c r="F41" s="64">
        <f t="shared" si="0"/>
        <v>142.5197784139999</v>
      </c>
      <c r="G41" s="63">
        <v>59029</v>
      </c>
    </row>
    <row r="42" spans="1:7" s="90" customFormat="1" ht="20.25" customHeight="1">
      <c r="A42" s="61" t="s">
        <v>11</v>
      </c>
      <c r="B42" s="62" t="s">
        <v>15</v>
      </c>
      <c r="C42" s="63"/>
      <c r="D42" s="63">
        <f>D33</f>
        <v>373</v>
      </c>
      <c r="E42" s="64"/>
      <c r="F42" s="64">
        <f t="shared" si="0"/>
        <v>28.172205438066467</v>
      </c>
      <c r="G42" s="63">
        <v>1324</v>
      </c>
    </row>
    <row r="43" spans="1:7" s="90" customFormat="1" ht="20.25" customHeight="1">
      <c r="A43" s="82" t="s">
        <v>14</v>
      </c>
      <c r="B43" s="83" t="s">
        <v>67</v>
      </c>
      <c r="C43" s="84"/>
      <c r="D43" s="84">
        <f>D34</f>
        <v>199</v>
      </c>
      <c r="E43" s="85"/>
      <c r="F43" s="85">
        <f t="shared" si="0"/>
        <v>29.008746355685133</v>
      </c>
      <c r="G43" s="84">
        <v>686</v>
      </c>
    </row>
  </sheetData>
  <sheetProtection/>
  <mergeCells count="11">
    <mergeCell ref="G7:G8"/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4" sqref="A4:F4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1.57421875" style="1" customWidth="1"/>
    <col min="4" max="4" width="10.28125" style="1" customWidth="1"/>
    <col min="5" max="6" width="9.140625" style="1" bestFit="1" customWidth="1"/>
    <col min="7" max="7" width="10.00390625" style="1" hidden="1" customWidth="1"/>
    <col min="8" max="16384" width="9.00390625" style="1" customWidth="1"/>
  </cols>
  <sheetData>
    <row r="1" spans="1:6" ht="30.75" customHeight="1">
      <c r="A1" s="121"/>
      <c r="B1" s="121"/>
      <c r="E1" s="122" t="s">
        <v>10</v>
      </c>
      <c r="F1" s="122"/>
    </row>
    <row r="2" spans="1:6" ht="15.75" customHeight="1">
      <c r="A2" s="44"/>
      <c r="B2" s="44"/>
      <c r="E2" s="36"/>
      <c r="F2" s="36"/>
    </row>
    <row r="3" spans="1:6" ht="18">
      <c r="A3" s="102" t="s">
        <v>84</v>
      </c>
      <c r="B3" s="102"/>
      <c r="C3" s="102"/>
      <c r="D3" s="102"/>
      <c r="E3" s="102"/>
      <c r="F3" s="102"/>
    </row>
    <row r="4" spans="1:6" ht="18">
      <c r="A4" s="103" t="s">
        <v>78</v>
      </c>
      <c r="B4" s="103"/>
      <c r="C4" s="103"/>
      <c r="D4" s="103"/>
      <c r="E4" s="103"/>
      <c r="F4" s="103"/>
    </row>
    <row r="5" spans="1:6" ht="14.25">
      <c r="A5" s="3"/>
      <c r="B5" s="3"/>
      <c r="C5" s="3"/>
      <c r="D5" s="3"/>
      <c r="E5" s="3"/>
      <c r="F5" s="3"/>
    </row>
    <row r="6" spans="5:6" ht="14.25">
      <c r="E6" s="123" t="s">
        <v>9</v>
      </c>
      <c r="F6" s="123"/>
    </row>
    <row r="7" spans="1:6" ht="31.5" customHeight="1">
      <c r="A7" s="108" t="s">
        <v>0</v>
      </c>
      <c r="B7" s="108" t="s">
        <v>1</v>
      </c>
      <c r="C7" s="120" t="s">
        <v>79</v>
      </c>
      <c r="D7" s="120" t="s">
        <v>82</v>
      </c>
      <c r="E7" s="120" t="s">
        <v>52</v>
      </c>
      <c r="F7" s="120"/>
    </row>
    <row r="8" spans="1:6" ht="41.25" customHeight="1">
      <c r="A8" s="109"/>
      <c r="B8" s="109"/>
      <c r="C8" s="120"/>
      <c r="D8" s="120"/>
      <c r="E8" s="34" t="s">
        <v>18</v>
      </c>
      <c r="F8" s="34" t="s">
        <v>19</v>
      </c>
    </row>
    <row r="9" spans="1:6" s="41" customFormat="1" ht="15.75" customHeight="1">
      <c r="A9" s="53" t="s">
        <v>2</v>
      </c>
      <c r="B9" s="53" t="s">
        <v>3</v>
      </c>
      <c r="C9" s="53">
        <v>1</v>
      </c>
      <c r="D9" s="53">
        <v>2</v>
      </c>
      <c r="E9" s="53" t="s">
        <v>20</v>
      </c>
      <c r="F9" s="53">
        <v>4</v>
      </c>
    </row>
    <row r="10" spans="1:7" s="41" customFormat="1" ht="19.5" customHeight="1">
      <c r="A10" s="54"/>
      <c r="B10" s="54" t="s">
        <v>73</v>
      </c>
      <c r="C10" s="95">
        <f>C11+C26</f>
        <v>1061040</v>
      </c>
      <c r="D10" s="95">
        <f>D11+D26</f>
        <v>264733</v>
      </c>
      <c r="E10" s="96">
        <f>D10/C10*100</f>
        <v>24.95033174998115</v>
      </c>
      <c r="F10" s="96">
        <f>D10/G10*100</f>
        <v>114.86558020063175</v>
      </c>
      <c r="G10" s="42">
        <f>G11+G26</f>
        <v>230472</v>
      </c>
    </row>
    <row r="11" spans="1:7" s="41" customFormat="1" ht="19.5" customHeight="1">
      <c r="A11" s="7" t="s">
        <v>2</v>
      </c>
      <c r="B11" s="8" t="s">
        <v>76</v>
      </c>
      <c r="C11" s="18">
        <f>C12+C15+C25</f>
        <v>1061040</v>
      </c>
      <c r="D11" s="18">
        <f>D12+D15+D25</f>
        <v>264733</v>
      </c>
      <c r="E11" s="94">
        <f>D11/C11*100</f>
        <v>24.95033174998115</v>
      </c>
      <c r="F11" s="94">
        <f aca="true" t="shared" si="0" ref="F11:F29">D11/G11*100</f>
        <v>142.7032067833521</v>
      </c>
      <c r="G11" s="42">
        <f>G12+G15+G25</f>
        <v>185513</v>
      </c>
    </row>
    <row r="12" spans="1:9" s="41" customFormat="1" ht="21" customHeight="1">
      <c r="A12" s="4" t="s">
        <v>4</v>
      </c>
      <c r="B12" s="16" t="s">
        <v>26</v>
      </c>
      <c r="C12" s="42">
        <f>SUM(C13:C14)</f>
        <v>438440</v>
      </c>
      <c r="D12" s="42">
        <f>SUM(D13:D14)</f>
        <v>104194</v>
      </c>
      <c r="E12" s="43">
        <f>D12/C12*100</f>
        <v>23.764711248973633</v>
      </c>
      <c r="F12" s="43">
        <f t="shared" si="0"/>
        <v>112.97559283073286</v>
      </c>
      <c r="G12" s="42">
        <f>SUM(G13:G14)</f>
        <v>92227</v>
      </c>
      <c r="I12" s="52"/>
    </row>
    <row r="13" spans="1:9" ht="23.25" customHeight="1">
      <c r="A13" s="6">
        <v>1</v>
      </c>
      <c r="B13" s="5" t="s">
        <v>53</v>
      </c>
      <c r="C13" s="13">
        <v>438440</v>
      </c>
      <c r="D13" s="13">
        <v>104194</v>
      </c>
      <c r="E13" s="31">
        <f>D13/C13*100</f>
        <v>23.764711248973633</v>
      </c>
      <c r="F13" s="31">
        <f t="shared" si="0"/>
        <v>112.97559283073286</v>
      </c>
      <c r="G13" s="13">
        <v>92227</v>
      </c>
      <c r="I13" s="52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52"/>
    </row>
    <row r="15" spans="1:9" s="41" customFormat="1" ht="19.5" customHeight="1">
      <c r="A15" s="4" t="s">
        <v>6</v>
      </c>
      <c r="B15" s="16" t="s">
        <v>27</v>
      </c>
      <c r="C15" s="42">
        <v>602085</v>
      </c>
      <c r="D15" s="42">
        <v>159827</v>
      </c>
      <c r="E15" s="43">
        <f>D15/C15*100</f>
        <v>26.545587417059053</v>
      </c>
      <c r="F15" s="43">
        <f t="shared" si="0"/>
        <v>171.33010312372704</v>
      </c>
      <c r="G15" s="42">
        <v>93286</v>
      </c>
      <c r="I15" s="52"/>
    </row>
    <row r="16" spans="1:9" s="25" customFormat="1" ht="21.75" customHeight="1">
      <c r="A16" s="27"/>
      <c r="B16" s="28" t="s">
        <v>55</v>
      </c>
      <c r="C16" s="29"/>
      <c r="D16" s="29"/>
      <c r="E16" s="31"/>
      <c r="F16" s="31"/>
      <c r="I16" s="52"/>
    </row>
    <row r="17" spans="1:9" ht="21.75" customHeight="1">
      <c r="A17" s="6">
        <v>1</v>
      </c>
      <c r="B17" s="26" t="s">
        <v>56</v>
      </c>
      <c r="C17" s="24">
        <v>336180</v>
      </c>
      <c r="D17" s="24">
        <v>70130</v>
      </c>
      <c r="E17" s="31">
        <f>D17/C17*100</f>
        <v>20.860848355047892</v>
      </c>
      <c r="F17" s="31">
        <f t="shared" si="0"/>
        <v>124.42780596856038</v>
      </c>
      <c r="G17" s="1">
        <v>56362</v>
      </c>
      <c r="I17" s="52"/>
    </row>
    <row r="18" spans="1:9" ht="21.75" customHeight="1">
      <c r="A18" s="6">
        <v>2</v>
      </c>
      <c r="B18" s="26" t="s">
        <v>57</v>
      </c>
      <c r="C18" s="13">
        <v>280</v>
      </c>
      <c r="D18" s="12"/>
      <c r="E18" s="31">
        <f aca="true" t="shared" si="1" ref="E18:E23">D18/C18*100</f>
        <v>0</v>
      </c>
      <c r="F18" s="31"/>
      <c r="I18" s="52"/>
    </row>
    <row r="19" spans="1:9" ht="21.75" customHeight="1">
      <c r="A19" s="6">
        <v>3</v>
      </c>
      <c r="B19" s="26" t="s">
        <v>65</v>
      </c>
      <c r="C19" s="13">
        <v>7351</v>
      </c>
      <c r="D19" s="13">
        <v>1289</v>
      </c>
      <c r="E19" s="31">
        <f t="shared" si="1"/>
        <v>17.535029247721397</v>
      </c>
      <c r="F19" s="31">
        <f t="shared" si="0"/>
        <v>102.13946117274169</v>
      </c>
      <c r="G19" s="1">
        <v>1262</v>
      </c>
      <c r="I19" s="52"/>
    </row>
    <row r="20" spans="1:9" ht="21.75" customHeight="1">
      <c r="A20" s="6">
        <v>4</v>
      </c>
      <c r="B20" s="26" t="s">
        <v>72</v>
      </c>
      <c r="C20" s="13">
        <v>711</v>
      </c>
      <c r="D20" s="13">
        <v>102</v>
      </c>
      <c r="E20" s="31">
        <f t="shared" si="1"/>
        <v>14.345991561181433</v>
      </c>
      <c r="F20" s="31">
        <f t="shared" si="0"/>
        <v>55.13513513513514</v>
      </c>
      <c r="G20" s="1">
        <v>185</v>
      </c>
      <c r="I20" s="52"/>
    </row>
    <row r="21" spans="1:9" ht="25.5" customHeight="1">
      <c r="A21" s="6">
        <v>5</v>
      </c>
      <c r="B21" s="26" t="s">
        <v>16</v>
      </c>
      <c r="C21" s="13">
        <v>1562</v>
      </c>
      <c r="D21" s="24">
        <v>28</v>
      </c>
      <c r="E21" s="31">
        <f t="shared" si="1"/>
        <v>1.792573623559539</v>
      </c>
      <c r="F21" s="31">
        <f t="shared" si="0"/>
        <v>66.66666666666666</v>
      </c>
      <c r="G21" s="1">
        <v>42</v>
      </c>
      <c r="I21" s="52"/>
    </row>
    <row r="22" spans="1:9" ht="21" customHeight="1">
      <c r="A22" s="6">
        <v>6</v>
      </c>
      <c r="B22" s="26" t="s">
        <v>58</v>
      </c>
      <c r="C22" s="13">
        <v>63571</v>
      </c>
      <c r="D22" s="13">
        <v>8813</v>
      </c>
      <c r="E22" s="31">
        <f t="shared" si="1"/>
        <v>13.863239527457488</v>
      </c>
      <c r="F22" s="31">
        <f t="shared" si="0"/>
        <v>328.3532041728763</v>
      </c>
      <c r="G22" s="1">
        <v>2684</v>
      </c>
      <c r="I22" s="52"/>
    </row>
    <row r="23" spans="1:9" ht="32.25" customHeight="1">
      <c r="A23" s="6">
        <v>7</v>
      </c>
      <c r="B23" s="26" t="s">
        <v>59</v>
      </c>
      <c r="C23" s="13">
        <v>97985</v>
      </c>
      <c r="D23" s="13">
        <v>26314</v>
      </c>
      <c r="E23" s="31">
        <f t="shared" si="1"/>
        <v>26.855130887380724</v>
      </c>
      <c r="F23" s="31">
        <f t="shared" si="0"/>
        <v>104.99980048681219</v>
      </c>
      <c r="G23" s="1">
        <v>25061</v>
      </c>
      <c r="I23" s="52"/>
    </row>
    <row r="24" spans="1:9" ht="21.75" customHeight="1">
      <c r="A24" s="6">
        <v>8</v>
      </c>
      <c r="B24" s="5" t="s">
        <v>60</v>
      </c>
      <c r="C24" s="13">
        <v>70379</v>
      </c>
      <c r="D24" s="24">
        <v>44230</v>
      </c>
      <c r="E24" s="31">
        <f>D24/C24*100</f>
        <v>62.84545105784396</v>
      </c>
      <c r="F24" s="31">
        <f t="shared" si="0"/>
        <v>2443.6464088397793</v>
      </c>
      <c r="G24" s="1">
        <v>1810</v>
      </c>
      <c r="I24" s="52"/>
    </row>
    <row r="25" spans="1:6" s="41" customFormat="1" ht="26.25" customHeight="1">
      <c r="A25" s="4" t="s">
        <v>7</v>
      </c>
      <c r="B25" s="16" t="s">
        <v>28</v>
      </c>
      <c r="C25" s="42">
        <v>20515</v>
      </c>
      <c r="D25" s="42">
        <v>712</v>
      </c>
      <c r="E25" s="43">
        <f>D25/C25*100</f>
        <v>3.470631245430173</v>
      </c>
      <c r="F25" s="93"/>
    </row>
    <row r="26" spans="1:7" s="41" customFormat="1" ht="39" customHeight="1">
      <c r="A26" s="4" t="s">
        <v>3</v>
      </c>
      <c r="B26" s="16" t="s">
        <v>61</v>
      </c>
      <c r="C26" s="42">
        <f>SUM(C27:C29)</f>
        <v>0</v>
      </c>
      <c r="D26" s="42">
        <f>SUM(D27:D29)</f>
        <v>0</v>
      </c>
      <c r="E26" s="43"/>
      <c r="F26" s="93">
        <f t="shared" si="0"/>
        <v>0</v>
      </c>
      <c r="G26" s="42">
        <f>SUM(G27:G29)</f>
        <v>44959</v>
      </c>
    </row>
    <row r="27" spans="1:6" ht="24.75" customHeight="1">
      <c r="A27" s="6">
        <v>1</v>
      </c>
      <c r="B27" s="5" t="s">
        <v>62</v>
      </c>
      <c r="C27" s="13"/>
      <c r="D27" s="24"/>
      <c r="E27" s="31"/>
      <c r="F27" s="31"/>
    </row>
    <row r="28" spans="1:6" ht="24.75" customHeight="1">
      <c r="A28" s="6">
        <v>2</v>
      </c>
      <c r="B28" s="5" t="s">
        <v>63</v>
      </c>
      <c r="C28" s="13"/>
      <c r="D28" s="12"/>
      <c r="E28" s="31"/>
      <c r="F28" s="31"/>
    </row>
    <row r="29" spans="1:7" ht="36" customHeight="1">
      <c r="A29" s="15">
        <v>3</v>
      </c>
      <c r="B29" s="17" t="s">
        <v>64</v>
      </c>
      <c r="C29" s="23"/>
      <c r="D29" s="23"/>
      <c r="E29" s="32"/>
      <c r="F29" s="32">
        <f t="shared" si="0"/>
        <v>0</v>
      </c>
      <c r="G29" s="1">
        <v>44959</v>
      </c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2022-04-14T02:24:31Z</cp:lastPrinted>
  <dcterms:created xsi:type="dcterms:W3CDTF">2019-03-06T09:20:07Z</dcterms:created>
  <dcterms:modified xsi:type="dcterms:W3CDTF">2022-04-20T02:22:58Z</dcterms:modified>
  <cp:category/>
  <cp:version/>
  <cp:contentType/>
  <cp:contentStatus/>
</cp:coreProperties>
</file>